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victoria.sharepoint.com/sites/BCR-ArtsCultureEvents/Our Vault/Grant Programs/Cultural Infrastructure Grant/2027 Program/"/>
    </mc:Choice>
  </mc:AlternateContent>
  <xr:revisionPtr revIDLastSave="0" documentId="8_{A8DB36C8-D94B-450A-9B7C-DEEFFB55184C}" xr6:coauthVersionLast="47" xr6:coauthVersionMax="47" xr10:uidLastSave="{00000000-0000-0000-0000-000000000000}"/>
  <workbookProtection workbookAlgorithmName="SHA-512" workbookHashValue="SSx02gcupYeLkqfMIT6ACyutGG0B4p03w7rLjSVcl5dPoXUSF8TwX6rsuSiEvfN3spLWuqcoTJBwBSxw6xj+cA==" workbookSaltValue="oJlJoOOyqkWAbCNiJugePg==" workbookSpinCount="100000" lockStructure="1"/>
  <bookViews>
    <workbookView xWindow="57480" yWindow="-120" windowWidth="29040" windowHeight="15720" xr2:uid="{B211609A-5CE7-4151-96DA-26CC6F76AA5C}"/>
  </bookViews>
  <sheets>
    <sheet name="Financial Reporting Form" sheetId="1" r:id="rId1"/>
    <sheet name="Lists" sheetId="5" state="hidden" r:id="rId2"/>
    <sheet name="Import Summary" sheetId="6" state="hidden" r:id="rId3"/>
  </sheets>
  <definedNames>
    <definedName name="AdminCategoryList">AdminCategories[Administration]</definedName>
    <definedName name="ConstructionCategoryList">ConstructionCategories[Construction]</definedName>
    <definedName name="ConsultantCategoryList">ConsultantCategories[Consultants]</definedName>
    <definedName name="ContingencyCategoryList">ContingencyCategories[Contingency]</definedName>
    <definedName name="EquipmentCategoryList">EquipmentCategories[Equipment]</definedName>
    <definedName name="InKindAct">_xlfn.VSTACK(INDEX('Financial Reporting Form'!$E:$E,ROW('Financial Reporting Form'!$A$25)+1):INDEX('Financial Reporting Form'!$E:$E,ROW('Financial Reporting Form'!$A$31)-1),INDEX('Financial Reporting Form'!$E:$E,ROW('Financial Reporting Form'!$A$42)+1):INDEX('Financial Reporting Form'!$E:$E,ROW('Financial Reporting Form'!$A$48)-1),INDEX('Financial Reporting Form'!$E:$E,ROW('Financial Reporting Form'!$A$59)+1):INDEX('Financial Reporting Form'!$E:$E,ROW('Financial Reporting Form'!$A$65)-1),INDEX('Financial Reporting Form'!$E:$E,ROW('Financial Reporting Form'!$A$81)+1):INDEX('Financial Reporting Form'!$E:$E,ROW('Financial Reporting Form'!$A$87)-1),INDEX('Financial Reporting Form'!$E:$E,ROW('Financial Reporting Form'!$A$98)+1):INDEX('Financial Reporting Form'!$E:$E,ROW('Financial Reporting Form'!$A$104)-1))</definedName>
    <definedName name="InKindBud">_xlfn.VSTACK(INDEX('Financial Reporting Form'!$D:$D,ROW('Financial Reporting Form'!$A$25)+1):INDEX('Financial Reporting Form'!$D:$D,ROW('Financial Reporting Form'!$A$31)-1),INDEX('Financial Reporting Form'!$D:$D,ROW('Financial Reporting Form'!$A$42)+1):INDEX('Financial Reporting Form'!$D:$D,ROW('Financial Reporting Form'!$A$48)-1),INDEX('Financial Reporting Form'!$D:$D,ROW('Financial Reporting Form'!$A$59)+1):INDEX('Financial Reporting Form'!$D:$D,ROW('Financial Reporting Form'!$A$65)-1),INDEX('Financial Reporting Form'!$D:$D,ROW('Financial Reporting Form'!$A$81)+1):INDEX('Financial Reporting Form'!$D:$D,ROW('Financial Reporting Form'!$A$87)-1),INDEX('Financial Reporting Form'!$D:$D,ROW('Financial Reporting Form'!$A$98)+1):INDEX('Financial Reporting Form'!$D:$D,ROW('Financial Reporting Form'!$A$104)-1))</definedName>
    <definedName name="InKindCat">_xlfn.VSTACK(IF(INDEX('Financial Reporting Form'!$B:$B,ROW('Financial Reporting Form'!$A$25)+1):INDEX('Financial Reporting Form'!$B:$B,ROW('Financial Reporting Form'!$A$31)-1)="",'Financial Reporting Form'!$A$14,'Financial Reporting Form'!$A$14&amp;" - "&amp;INDEX('Financial Reporting Form'!$B:$B,ROW('Financial Reporting Form'!$A$25)+1):INDEX('Financial Reporting Form'!$B:$B,ROW('Financial Reporting Form'!$A$31)-1)),IF(INDEX('Financial Reporting Form'!$B:$B,ROW('Financial Reporting Form'!$A$42)+1):INDEX('Financial Reporting Form'!$B:$B,ROW('Financial Reporting Form'!$A$48)-1)="",'Financial Reporting Form'!$A$31,'Financial Reporting Form'!$A$31&amp;" - "&amp;INDEX('Financial Reporting Form'!$B:$B,ROW('Financial Reporting Form'!$A$42)+1):INDEX('Financial Reporting Form'!$B:$B,ROW('Financial Reporting Form'!$A$48)-1)),IF(INDEX('Financial Reporting Form'!$B:$B,ROW('Financial Reporting Form'!$A$59)+1):INDEX('Financial Reporting Form'!$B:$B,ROW('Financial Reporting Form'!$A$65)-1)="",'Financial Reporting Form'!$A$48,'Financial Reporting Form'!$A$48&amp;" - "&amp;INDEX('Financial Reporting Form'!$B:$B,ROW('Financial Reporting Form'!$A$59)+1):INDEX('Financial Reporting Form'!$B:$B,ROW('Financial Reporting Form'!$A$65)-1)),IF(INDEX('Financial Reporting Form'!$B:$B,ROW('Financial Reporting Form'!$A$81)+1):INDEX('Financial Reporting Form'!$B:$B,ROW('Financial Reporting Form'!$A$87)-1)="",'Financial Reporting Form'!$A$65,'Financial Reporting Form'!$A$65&amp;" - "&amp;INDEX('Financial Reporting Form'!$B:$B,ROW('Financial Reporting Form'!$A$81)+1):INDEX('Financial Reporting Form'!$B:$B,ROW('Financial Reporting Form'!$A$87)-1)),IF(INDEX('Financial Reporting Form'!$B:$B,ROW('Financial Reporting Form'!$A$98)+1):INDEX('Financial Reporting Form'!$B:$B,ROW('Financial Reporting Form'!$A$104)-1)="",'Financial Reporting Form'!$A$87,'Financial Reporting Form'!$A$87&amp;" - "&amp;INDEX('Financial Reporting Form'!$B:$B,ROW('Financial Reporting Form'!$A$98)+1):INDEX('Financial Reporting Form'!$B:$B,ROW('Financial Reporting Form'!$A$104)-1)))</definedName>
    <definedName name="InKindKeep">(_xlfn.VSTACK(INDEX('Financial Reporting Form'!$B:$B,ROW('Financial Reporting Form'!$A$25)+1):INDEX('Financial Reporting Form'!$B:$B,ROW('Financial Reporting Form'!$A$31)-1),INDEX('Financial Reporting Form'!$B:$B,ROW('Financial Reporting Form'!$A$42)+1):INDEX('Financial Reporting Form'!$B:$B,ROW('Financial Reporting Form'!$A$48)-1),INDEX('Financial Reporting Form'!$B:$B,ROW('Financial Reporting Form'!$A$59)+1):INDEX('Financial Reporting Form'!$B:$B,ROW('Financial Reporting Form'!$A$65)-1),INDEX('Financial Reporting Form'!$B:$B,ROW('Financial Reporting Form'!$A$81)+1):INDEX('Financial Reporting Form'!$B:$B,ROW('Financial Reporting Form'!$A$87)-1),INDEX('Financial Reporting Form'!$B:$B,ROW('Financial Reporting Form'!$A$98)+1):INDEX('Financial Reporting Form'!$B:$B,ROW('Financial Reporting Form'!$A$104)-1))&lt;&gt;"")+(InKindBud&lt;&gt;"")+(InKindAct&lt;&gt;"")</definedName>
    <definedName name="OtherRevenueCategoryList">OtherRevenueCategories[Other Revenue]</definedName>
    <definedName name="PrivateSectorCategoryList">PrivateSectorCategories[Private Sector]</definedName>
    <definedName name="ProjectCategoryList">ProjectCategories[Project Category]</definedName>
    <definedName name="PropertyCategoryList">PropertyCategories[Property]</definedName>
    <definedName name="PublicSectorCategoryList">PublicSectorCategories[Public Sector]</definedName>
    <definedName name="TaxCategoryList">TaxCategories[Taxes]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1" l="1"/>
  <c r="D31" i="1"/>
  <c r="E25" i="1"/>
  <c r="D168" i="1" a="1"/>
  <c r="D167" i="1" a="1"/>
  <c r="D166" i="1" a="1"/>
  <c r="D165" i="1" a="1"/>
  <c r="D164" i="1" a="1"/>
  <c r="D163" i="1" a="1"/>
  <c r="D162" i="1" a="1"/>
  <c r="D161" i="1" a="1"/>
  <c r="D160" i="1" a="1"/>
  <c r="D159" i="1" a="1"/>
  <c r="D158" i="1" a="1"/>
  <c r="D157" i="1" a="1"/>
  <c r="D156" i="1" a="1"/>
  <c r="D155" i="1" a="1"/>
  <c r="D143" i="1"/>
  <c r="B4" i="6" s="1"/>
  <c r="D132" i="1"/>
  <c r="B3" i="6" s="1"/>
  <c r="D199" i="1"/>
  <c r="D98" i="1"/>
  <c r="C201" i="1"/>
  <c r="B36" i="6"/>
  <c r="E199" i="1"/>
  <c r="E132" i="1"/>
  <c r="B20" i="6" s="1"/>
  <c r="D121" i="1"/>
  <c r="B2" i="6" s="1"/>
  <c r="E121" i="1"/>
  <c r="B19" i="6" s="1"/>
  <c r="A122" i="1"/>
  <c r="D14" i="1"/>
  <c r="B8" i="6" s="1"/>
  <c r="E14" i="1"/>
  <c r="B25" i="6" s="1"/>
  <c r="A15" i="1"/>
  <c r="D25" i="1"/>
  <c r="B9" i="6"/>
  <c r="E31" i="1"/>
  <c r="B26" i="6" s="1"/>
  <c r="D42" i="1"/>
  <c r="E42" i="1"/>
  <c r="D48" i="1"/>
  <c r="B10" i="6" s="1"/>
  <c r="E48" i="1"/>
  <c r="B27" i="6" s="1"/>
  <c r="E59" i="1"/>
  <c r="D65" i="1"/>
  <c r="B11" i="6" s="1"/>
  <c r="E65" i="1"/>
  <c r="B28" i="6" s="1"/>
  <c r="D81" i="1"/>
  <c r="E81" i="1"/>
  <c r="D87" i="1"/>
  <c r="B12" i="6" s="1"/>
  <c r="E87" i="1"/>
  <c r="B29" i="6" s="1"/>
  <c r="E98" i="1"/>
  <c r="D104" i="1"/>
  <c r="B13" i="6" s="1"/>
  <c r="E104" i="1"/>
  <c r="B30" i="6" s="1"/>
  <c r="D108" i="1"/>
  <c r="B14" i="6" s="1"/>
  <c r="E108" i="1"/>
  <c r="B31" i="6" s="1"/>
  <c r="E143" i="1"/>
  <c r="B21" i="6" s="1"/>
  <c r="C154" i="1" a="1"/>
  <c r="B155" i="1" a="1"/>
  <c r="E155" i="1" a="1"/>
  <c r="B156" i="1" a="1"/>
  <c r="E156" i="1" a="1"/>
  <c r="B157" i="1" a="1"/>
  <c r="E157" i="1" a="1"/>
  <c r="B158" i="1" a="1"/>
  <c r="E158" i="1" a="1"/>
  <c r="B159" i="1" a="1"/>
  <c r="E159" i="1" a="1"/>
  <c r="B160" i="1" a="1"/>
  <c r="E160" i="1" a="1"/>
  <c r="B161" i="1" a="1"/>
  <c r="E161" i="1" a="1"/>
  <c r="B162" i="1" a="1"/>
  <c r="E162" i="1" a="1"/>
  <c r="B163" i="1" a="1"/>
  <c r="E163" i="1" a="1"/>
  <c r="B164" i="1" a="1"/>
  <c r="E164" i="1" a="1"/>
  <c r="B165" i="1" a="1"/>
  <c r="E165" i="1" a="1"/>
  <c r="B166" i="1" a="1"/>
  <c r="E166" i="1" a="1"/>
  <c r="B167" i="1" a="1"/>
  <c r="E167" i="1" a="1"/>
  <c r="B168" i="1" a="1"/>
  <c r="E168" i="1" a="1"/>
  <c r="B169" i="1" a="1"/>
  <c r="D169" i="1" a="1"/>
  <c r="E169" i="1" a="1"/>
  <c r="B170" i="1" a="1"/>
  <c r="D170" i="1" a="1"/>
  <c r="E170" i="1" a="1"/>
  <c r="B171" i="1" a="1"/>
  <c r="D171" i="1" a="1"/>
  <c r="E171" i="1" a="1"/>
  <c r="B172" i="1" a="1"/>
  <c r="D172" i="1" a="1"/>
  <c r="E172" i="1" a="1"/>
  <c r="B173" i="1" a="1"/>
  <c r="D173" i="1" a="1"/>
  <c r="E173" i="1" a="1"/>
  <c r="B174" i="1" a="1"/>
  <c r="D174" i="1" a="1"/>
  <c r="E174" i="1" a="1"/>
  <c r="B175" i="1" a="1"/>
  <c r="D175" i="1" a="1"/>
  <c r="E175" i="1" a="1"/>
  <c r="B176" i="1" a="1"/>
  <c r="D176" i="1" a="1"/>
  <c r="E176" i="1" a="1"/>
  <c r="B177" i="1" a="1"/>
  <c r="D177" i="1" a="1"/>
  <c r="E177" i="1" a="1"/>
  <c r="B178" i="1" a="1"/>
  <c r="D178" i="1" a="1"/>
  <c r="E178" i="1" a="1"/>
  <c r="B179" i="1" a="1"/>
  <c r="D179" i="1" a="1"/>
  <c r="E179" i="1" a="1"/>
  <c r="D180" i="1"/>
  <c r="B6" i="6" s="1"/>
  <c r="E180" i="1"/>
  <c r="B23" i="6" s="1"/>
  <c r="A203" i="1" l="1"/>
  <c r="A123" i="1"/>
  <c r="A124" i="1"/>
  <c r="A125" i="1" s="1"/>
  <c r="A16" i="1"/>
  <c r="D111" i="1"/>
  <c r="B17" i="6" s="1"/>
  <c r="E111" i="1"/>
  <c r="B34" i="6" s="1"/>
  <c r="D112" i="1"/>
  <c r="B15" i="6" s="1"/>
  <c r="E112" i="1"/>
  <c r="B32" i="6" s="1"/>
  <c r="A126" i="1" l="1"/>
  <c r="A127" i="1" s="1"/>
  <c r="A17" i="1"/>
  <c r="D193" i="1"/>
  <c r="E193" i="1"/>
  <c r="D113" i="1"/>
  <c r="B16" i="6" s="1"/>
  <c r="E113" i="1"/>
  <c r="B33" i="6" s="1"/>
  <c r="A128" i="1" l="1"/>
  <c r="A18" i="1"/>
  <c r="A19" i="1" s="1"/>
  <c r="D197" i="1"/>
  <c r="E197" i="1"/>
  <c r="E201" i="1" s="1"/>
  <c r="A129" i="1" l="1"/>
  <c r="A130" i="1" s="1"/>
  <c r="C199" i="1"/>
  <c r="A202" i="1" s="1"/>
  <c r="D201" i="1"/>
  <c r="A20" i="1"/>
  <c r="A131" i="1" l="1"/>
  <c r="B37" i="6"/>
  <c r="A21" i="1"/>
  <c r="A133" i="1" l="1"/>
  <c r="A134" i="1" s="1"/>
  <c r="A22" i="1"/>
  <c r="A135" i="1" l="1"/>
  <c r="A136" i="1" s="1"/>
  <c r="A23" i="1"/>
  <c r="A137" i="1" l="1"/>
  <c r="A138" i="1"/>
  <c r="A24" i="1"/>
  <c r="A139" i="1" l="1"/>
  <c r="A26" i="1"/>
  <c r="A140" i="1" l="1"/>
  <c r="A141" i="1" s="1"/>
  <c r="A27" i="1"/>
  <c r="A142" i="1" l="1"/>
  <c r="A144" i="1"/>
  <c r="A145" i="1" s="1"/>
  <c r="A28" i="1"/>
  <c r="A146" i="1" l="1"/>
  <c r="A29" i="1"/>
  <c r="A30" i="1" s="1"/>
  <c r="A32" i="1" s="1"/>
  <c r="A33" i="1" s="1"/>
  <c r="A147" i="1" l="1"/>
  <c r="A148" i="1" s="1"/>
  <c r="A34" i="1"/>
  <c r="A35" i="1" s="1"/>
  <c r="A36" i="1" s="1"/>
  <c r="A37" i="1" s="1"/>
  <c r="A38" i="1" s="1"/>
  <c r="A39" i="1" s="1"/>
  <c r="A149" i="1" l="1"/>
  <c r="A150" i="1" s="1"/>
  <c r="A40" i="1"/>
  <c r="A41" i="1" s="1"/>
  <c r="A151" i="1" l="1"/>
  <c r="A43" i="1"/>
  <c r="A152" i="1" l="1"/>
  <c r="A44" i="1"/>
  <c r="A45" i="1" s="1"/>
  <c r="A46" i="1" s="1"/>
  <c r="A47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60" i="1" s="1"/>
  <c r="A61" i="1" s="1"/>
  <c r="A62" i="1" s="1"/>
  <c r="A63" i="1" s="1"/>
  <c r="A64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2" i="1" s="1"/>
  <c r="A83" i="1" s="1"/>
  <c r="A84" i="1" s="1"/>
  <c r="A85" i="1" s="1"/>
  <c r="A86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9" i="1" s="1"/>
  <c r="A100" i="1" s="1"/>
  <c r="A101" i="1" s="1"/>
  <c r="A102" i="1" s="1"/>
  <c r="A103" i="1" s="1"/>
  <c r="A105" i="1" s="1"/>
  <c r="A106" i="1" s="1"/>
  <c r="A107" i="1" s="1"/>
  <c r="A109" i="1" s="1"/>
  <c r="A110" i="1" s="1"/>
  <c r="A153" i="1" l="1"/>
  <c r="A155" i="1" l="1"/>
  <c r="A156" i="1" s="1"/>
  <c r="A157" i="1" l="1"/>
  <c r="A158" i="1" l="1"/>
  <c r="A159" i="1" l="1"/>
  <c r="A160" i="1" l="1"/>
  <c r="A161" i="1" s="1"/>
  <c r="A162" i="1" l="1"/>
  <c r="A163" i="1" l="1"/>
  <c r="A164" i="1" s="1"/>
  <c r="A165" i="1" l="1"/>
  <c r="A166" i="1" s="1"/>
  <c r="A167" i="1" l="1"/>
  <c r="A168" i="1" s="1"/>
  <c r="A169" i="1" l="1"/>
  <c r="A170" i="1" l="1"/>
  <c r="A171" i="1" l="1"/>
  <c r="A172" i="1" l="1"/>
  <c r="A174" i="1" s="1"/>
  <c r="A173" i="1"/>
  <c r="A175" i="1" l="1"/>
  <c r="A176" i="1" s="1"/>
  <c r="A177" i="1" l="1"/>
  <c r="A178" i="1" l="1"/>
  <c r="A179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E179" i="1" l="1"/>
  <c r="D179" i="1"/>
  <c r="B179" i="1"/>
  <c r="E178" i="1"/>
  <c r="D178" i="1"/>
  <c r="B178" i="1"/>
  <c r="E177" i="1"/>
  <c r="D177" i="1"/>
  <c r="B177" i="1"/>
  <c r="E176" i="1"/>
  <c r="D176" i="1"/>
  <c r="B176" i="1"/>
  <c r="E175" i="1"/>
  <c r="D175" i="1"/>
  <c r="B175" i="1"/>
  <c r="E174" i="1"/>
  <c r="D174" i="1"/>
  <c r="B174" i="1"/>
  <c r="E173" i="1"/>
  <c r="D173" i="1"/>
  <c r="B173" i="1"/>
  <c r="E172" i="1"/>
  <c r="D172" i="1"/>
  <c r="B172" i="1"/>
  <c r="E171" i="1"/>
  <c r="D171" i="1"/>
  <c r="B171" i="1"/>
  <c r="E170" i="1"/>
  <c r="D170" i="1"/>
  <c r="B170" i="1"/>
  <c r="E169" i="1"/>
  <c r="D169" i="1"/>
  <c r="B169" i="1"/>
  <c r="E168" i="1"/>
  <c r="D168" i="1"/>
  <c r="B168" i="1"/>
  <c r="E167" i="1"/>
  <c r="D167" i="1"/>
  <c r="B167" i="1"/>
  <c r="E166" i="1"/>
  <c r="D166" i="1"/>
  <c r="B166" i="1"/>
  <c r="E165" i="1"/>
  <c r="D165" i="1"/>
  <c r="B165" i="1"/>
  <c r="E164" i="1"/>
  <c r="D164" i="1"/>
  <c r="B164" i="1"/>
  <c r="E163" i="1"/>
  <c r="D163" i="1"/>
  <c r="B163" i="1"/>
  <c r="E162" i="1"/>
  <c r="D162" i="1"/>
  <c r="B162" i="1"/>
  <c r="E161" i="1"/>
  <c r="D161" i="1"/>
  <c r="B161" i="1"/>
  <c r="E160" i="1"/>
  <c r="D160" i="1"/>
  <c r="B160" i="1"/>
  <c r="E159" i="1"/>
  <c r="D159" i="1"/>
  <c r="B159" i="1"/>
  <c r="E158" i="1"/>
  <c r="D158" i="1"/>
  <c r="B158" i="1"/>
  <c r="E157" i="1"/>
  <c r="D157" i="1"/>
  <c r="B157" i="1"/>
  <c r="E156" i="1"/>
  <c r="D156" i="1"/>
  <c r="B156" i="1"/>
  <c r="E155" i="1"/>
  <c r="E154" i="1" s="1"/>
  <c r="D155" i="1"/>
  <c r="B155" i="1"/>
  <c r="C154" i="1"/>
  <c r="D154" i="1" l="1"/>
  <c r="E191" i="1"/>
  <c r="E192" i="1"/>
  <c r="E194" i="1" s="1"/>
  <c r="B22" i="6"/>
  <c r="B24" i="6" l="1"/>
  <c r="E196" i="1"/>
  <c r="D192" i="1"/>
  <c r="D194" i="1" s="1"/>
  <c r="A205" i="1" s="1"/>
  <c r="B5" i="6"/>
  <c r="D191" i="1"/>
  <c r="D196" i="1" l="1"/>
  <c r="B7" i="6"/>
  <c r="E200" i="1"/>
  <c r="E198" i="1"/>
  <c r="B35" i="6" s="1"/>
  <c r="D200" i="1" l="1"/>
  <c r="C200" i="1" s="1"/>
  <c r="D198" i="1"/>
  <c r="B18" i="6" l="1"/>
  <c r="A204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<sst xmlns="http://schemas.openxmlformats.org/spreadsheetml/2006/main" count="163" uniqueCount="143">
  <si>
    <t>CULTURAL INFRASTUCTURE PROGRAM</t>
  </si>
  <si>
    <t>FINANCIAL REPORTING FORM - 2027</t>
  </si>
  <si>
    <t>Project Name:</t>
  </si>
  <si>
    <t>Grant Request Amount:</t>
  </si>
  <si>
    <t>Enter grant request amount here to populate below</t>
  </si>
  <si>
    <t>Project Category:</t>
  </si>
  <si>
    <t>* Please review the Program Guidelines for a list of sample eligibile and ineligible items.</t>
  </si>
  <si>
    <t>** Please note that total expense and total revenue amounts must balance.</t>
  </si>
  <si>
    <t xml:space="preserve">*** Please note: All In-Kind Expenses and In-Kind Revenue items should be listed under rows that are described as In-Kind - this will automatically total all In-Kind Expenses and In-Kind Revenues </t>
  </si>
  <si>
    <t>**** All Expense amounts should be entered Before/Without taxes - all budget item taxes should be entered collectively (less any applicable deductions) under the taxes section)</t>
  </si>
  <si>
    <t>***** All Budget items must be project related</t>
  </si>
  <si>
    <t>EXPENSES</t>
  </si>
  <si>
    <t>No.</t>
  </si>
  <si>
    <t>Expense Category</t>
  </si>
  <si>
    <t>Expense Item Description &amp; Details</t>
  </si>
  <si>
    <t>BUDGETED</t>
  </si>
  <si>
    <t>ACTUAL</t>
  </si>
  <si>
    <t>Consultant Fees, Project Management Staff, and Honoraria</t>
  </si>
  <si>
    <t>Specify names and details for each expense row/item. All items must be project related.</t>
  </si>
  <si>
    <t>IN-KIND Consultant Fees, Project Management Staff, and Honoraria</t>
  </si>
  <si>
    <t>Please add all in-kind contributions for this category.</t>
  </si>
  <si>
    <t>Construction / Renovation Costs</t>
  </si>
  <si>
    <t>Include details for each expense row/item as needed.</t>
  </si>
  <si>
    <t>IN-KIND Construction / Renovation Costs</t>
  </si>
  <si>
    <t>Property Accquisition</t>
  </si>
  <si>
    <t>IN-KIND Property Accquisition</t>
  </si>
  <si>
    <t>Specialized Technical Equipment</t>
  </si>
  <si>
    <t>Specify model, make and other technical info. For installation costs, specify which equipment.</t>
  </si>
  <si>
    <t>IN-KIND Specialized Technical Equipment</t>
  </si>
  <si>
    <t>Administration</t>
  </si>
  <si>
    <t>Please specify and include details.</t>
  </si>
  <si>
    <t>IN-KIND Administration</t>
  </si>
  <si>
    <t>Project Contingency</t>
  </si>
  <si>
    <t>Taxes</t>
  </si>
  <si>
    <t>Taxes payable for all expense items, minus any rebates applicable.</t>
  </si>
  <si>
    <t>Total Cash Expenses</t>
  </si>
  <si>
    <t>Total In-Kind Expenses</t>
  </si>
  <si>
    <t>Total Expenses</t>
  </si>
  <si>
    <t>REVENUE</t>
  </si>
  <si>
    <t>*Please specify the organization, agency or source of funding in Column C for each funding source.</t>
  </si>
  <si>
    <t>** Please indicate the status of funding for each source  as either confirmed or pending.</t>
  </si>
  <si>
    <t>***Please assign Fair Market Value for In-Kind donations of materials and/or equipment and services (time).</t>
  </si>
  <si>
    <t>Revenue Category</t>
  </si>
  <si>
    <t xml:space="preserve">Revenue Item Description - Program &amp; Status of funding </t>
  </si>
  <si>
    <t>Grants - Government Confirmed</t>
  </si>
  <si>
    <t>Use this section for confirmed or previously received government grants. Specify program.</t>
  </si>
  <si>
    <t>Grants - Government Pending</t>
  </si>
  <si>
    <t>Use this section for pending or new government grants. Specify program.</t>
  </si>
  <si>
    <t>City of Victoria</t>
  </si>
  <si>
    <t>Cultural Infrastructure Grant Program - Pending</t>
  </si>
  <si>
    <t>Private Sector</t>
  </si>
  <si>
    <t>Include name of organization, program / type of contribution and status of funding: Pending or Confirmed.</t>
  </si>
  <si>
    <t>In-Kind</t>
  </si>
  <si>
    <t>Other</t>
  </si>
  <si>
    <t>Include details for each row.</t>
  </si>
  <si>
    <t>TOTAL REVENUE</t>
  </si>
  <si>
    <t>Total In-Kind Revenue</t>
  </si>
  <si>
    <t>In-Kind Revenue minus In-Kind Expenses - MUST EQUAL $0 - Verify Before Submitting</t>
  </si>
  <si>
    <t>TOTAL EXPENSES</t>
  </si>
  <si>
    <t>Budget Surplus or - Deficit</t>
  </si>
  <si>
    <t>Cultural Infrastructure Grant (max 50% of total budget)</t>
  </si>
  <si>
    <t>Total Revenue from all other sources</t>
  </si>
  <si>
    <t>Maximum Eligible Grant (lower of category maximum or 50% of project costs)</t>
  </si>
  <si>
    <t>Consultants</t>
  </si>
  <si>
    <t>Construction</t>
  </si>
  <si>
    <t>Property</t>
  </si>
  <si>
    <t>Equipment</t>
  </si>
  <si>
    <t>Contingency</t>
  </si>
  <si>
    <t>Public Sector</t>
  </si>
  <si>
    <t>Other Revenue</t>
  </si>
  <si>
    <t>Project Category</t>
  </si>
  <si>
    <t>Maximum Grant</t>
  </si>
  <si>
    <t>Architects / Engineers</t>
  </si>
  <si>
    <t>Excavation / Demolition</t>
  </si>
  <si>
    <t>Property Acquisition Cost (land / building)</t>
  </si>
  <si>
    <t>Equipment Purchase</t>
  </si>
  <si>
    <t>Supplies, Copying, etc.</t>
  </si>
  <si>
    <t>Taxes Payable (minus any applicable rebates)</t>
  </si>
  <si>
    <t>Federal Grant or Funding Program</t>
  </si>
  <si>
    <t>Victoria Foundation</t>
  </si>
  <si>
    <t>Reserve Funds or Endowments from your organization</t>
  </si>
  <si>
    <t>Property Acquisition / Redevelopment</t>
  </si>
  <si>
    <t>Consultants / Technical Specialists</t>
  </si>
  <si>
    <t>Permits</t>
  </si>
  <si>
    <t>Legal Fees / Property Transfer Costs</t>
  </si>
  <si>
    <t>Installation Costs</t>
  </si>
  <si>
    <t>Other (Specify)</t>
  </si>
  <si>
    <t>Provincial Grant or Funding Program</t>
  </si>
  <si>
    <t>Foundation - Other</t>
  </si>
  <si>
    <t>Infrastructure Upgrade</t>
  </si>
  <si>
    <t>Project Management - Consultant or Staff Costs</t>
  </si>
  <si>
    <t>Materials</t>
  </si>
  <si>
    <t>Capital Regional District Grant Funding</t>
  </si>
  <si>
    <t>Fundraising</t>
  </si>
  <si>
    <t>Accessibility Upgrade</t>
  </si>
  <si>
    <t>Staff Salaries (related to project)</t>
  </si>
  <si>
    <t>Construction Equipment (Rental or Purchase)</t>
  </si>
  <si>
    <t>Other Federal or Provincial</t>
  </si>
  <si>
    <t>Sponsorship</t>
  </si>
  <si>
    <t>Specialized Equipment</t>
  </si>
  <si>
    <t>Labour</t>
  </si>
  <si>
    <t>City of Victoria - Other</t>
  </si>
  <si>
    <t>Individual Donor</t>
  </si>
  <si>
    <t>Planning / Feasibility Study</t>
  </si>
  <si>
    <t>Other (e.g. freight)</t>
  </si>
  <si>
    <t>Categories</t>
  </si>
  <si>
    <t>Total</t>
  </si>
  <si>
    <t>Budget Government Confirmed Revenue</t>
  </si>
  <si>
    <t>Budget Government Pending Revenue</t>
  </si>
  <si>
    <t>Budget Private Sector Revenue</t>
  </si>
  <si>
    <t>Budget In-Kind Revenue</t>
  </si>
  <si>
    <t>Budget Other Revenue</t>
  </si>
  <si>
    <t>Budget Total Revenue</t>
  </si>
  <si>
    <t>Budget Consultant Fees &amp; Project Management Expenses</t>
  </si>
  <si>
    <t>Budget Construction / Renovation Expenses</t>
  </si>
  <si>
    <t>Budget Property Acquisition Expenses</t>
  </si>
  <si>
    <t>Budget Specialized Technical Equipment Expenses</t>
  </si>
  <si>
    <t>Budget Administration Expenses</t>
  </si>
  <si>
    <t>Budget Project Contingency Expenses</t>
  </si>
  <si>
    <t>Budget Taxes Expenses</t>
  </si>
  <si>
    <t>Budget In-Kind Expenses</t>
  </si>
  <si>
    <t>Budget Total Expenses</t>
  </si>
  <si>
    <t>Budget Cash Expenses</t>
  </si>
  <si>
    <t>Budget Surplus Deficit</t>
  </si>
  <si>
    <t>Actual Government Confirmed Revenue</t>
  </si>
  <si>
    <t>Actual Government Pending Revenue</t>
  </si>
  <si>
    <t>Actual Private Sector Revenue</t>
  </si>
  <si>
    <t>Actual In-Kind Revenue</t>
  </si>
  <si>
    <t>Actual Other Revenue</t>
  </si>
  <si>
    <t>Actual Total Revenue</t>
  </si>
  <si>
    <t>Actual Consultant Fees &amp; Project Management Expenses</t>
  </si>
  <si>
    <t>Actual Construction / Renovation Expenses</t>
  </si>
  <si>
    <t>Actual Property Acquisition Expenses</t>
  </si>
  <si>
    <t>Actual Specialized Technical Equipment Expenses</t>
  </si>
  <si>
    <t>Actual Administration Expenses</t>
  </si>
  <si>
    <t>Actual Project Contingency Expenses</t>
  </si>
  <si>
    <t>Actual Taxes Expenses</t>
  </si>
  <si>
    <t>Actual In-Kind Expenses</t>
  </si>
  <si>
    <t>Actual Total Expenses</t>
  </si>
  <si>
    <t>Actual Cash Expenses</t>
  </si>
  <si>
    <t>Actual Surplus Deficit</t>
  </si>
  <si>
    <t>Grant Request Amount</t>
  </si>
  <si>
    <t>Grant Request as % of 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</si>
</sst>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0.0%"/>
    <numFmt numFmtId="166" formatCode="&quot;$&quot;#,##0"/>
    <numFmt numFmtId="167" formatCode="&quot;Category max: &quot;&quot;$&quot;#,##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b/>
      <sz val="12"/>
      <color rgb="FFFFFFFF"/>
      <name val="Calibri"/>
      <scheme val="minor"/>
    </font>
    <font>
      <b/>
      <sz val="14"/>
      <color rgb="FFFFFFFF"/>
      <name val="Calibri"/>
      <scheme val="minor"/>
    </font>
    <font>
      <b/>
      <sz val="12"/>
      <color rgb="FF000000"/>
      <name val="Calibri"/>
      <scheme val="minor"/>
    </font>
    <font>
      <b/>
      <sz val="12"/>
      <color rgb="FFC00000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5364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6EA5"/>
        <bgColor indexed="64"/>
      </patternFill>
    </fill>
    <fill>
      <patternFill patternType="solid">
        <fgColor rgb="FFCCE2ED"/>
        <bgColor indexed="64"/>
      </patternFill>
    </fill>
    <fill>
      <patternFill patternType="solid">
        <fgColor rgb="FF8CBDD6"/>
        <bgColor indexed="64"/>
      </patternFill>
    </fill>
    <fill>
      <patternFill patternType="solid">
        <fgColor rgb="FF95A4AC"/>
        <bgColor indexed="64"/>
      </patternFill>
    </fill>
    <fill>
      <patternFill patternType="solid">
        <fgColor rgb="FFD0D6DA"/>
        <bgColor indexed="64"/>
      </patternFill>
    </fill>
    <fill>
      <patternFill patternType="solid">
        <fgColor rgb="FF5C8F8D"/>
        <bgColor indexed="64"/>
      </patternFill>
    </fill>
    <fill>
      <patternFill patternType="solid">
        <fgColor rgb="FF8FDCDA"/>
        <bgColor indexed="64"/>
      </patternFill>
    </fill>
    <fill>
      <patternFill patternType="solid">
        <fgColor rgb="FFC1EBEA"/>
        <bgColor indexed="64"/>
      </patternFill>
    </fill>
    <fill>
      <patternFill patternType="solid">
        <fgColor rgb="FFC5E0B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12" borderId="4" xfId="0" applyFont="1" applyFill="1" applyBorder="1" applyAlignment="1">
      <alignment horizontal="right" vertical="center"/>
    </xf>
    <xf numFmtId="0" fontId="6" fillId="12" borderId="2" xfId="0" applyFont="1" applyFill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6" fillId="5" borderId="7" xfId="0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vertical="center"/>
    </xf>
    <xf numFmtId="164" fontId="6" fillId="7" borderId="1" xfId="0" applyNumberFormat="1" applyFont="1" applyFill="1" applyBorder="1" applyAlignment="1">
      <alignment vertical="center"/>
    </xf>
    <xf numFmtId="164" fontId="6" fillId="8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6" fillId="11" borderId="1" xfId="0" applyFont="1" applyFill="1" applyBorder="1" applyAlignment="1">
      <alignment horizontal="center" vertical="center" wrapText="1"/>
    </xf>
    <xf numFmtId="164" fontId="6" fillId="11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164" fontId="6" fillId="1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64" fontId="6" fillId="11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vertical="center"/>
    </xf>
    <xf numFmtId="164" fontId="4" fillId="7" borderId="1" xfId="0" applyNumberFormat="1" applyFont="1" applyFill="1" applyBorder="1" applyAlignment="1">
      <alignment vertical="center"/>
    </xf>
    <xf numFmtId="165" fontId="6" fillId="8" borderId="1" xfId="0" applyNumberFormat="1" applyFont="1" applyFill="1" applyBorder="1" applyAlignment="1">
      <alignment horizontal="center" vertical="center" wrapText="1"/>
    </xf>
    <xf numFmtId="167" fontId="6" fillId="8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vertical="center" wrapText="1"/>
      <protection locked="0"/>
    </xf>
    <xf numFmtId="164" fontId="3" fillId="3" borderId="1" xfId="0" applyNumberFormat="1" applyFont="1" applyFill="1" applyBorder="1" applyAlignment="1" applyProtection="1">
      <alignment vertical="center"/>
      <protection locked="0"/>
    </xf>
    <xf numFmtId="0" fontId="6" fillId="8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3" fillId="3" borderId="2" xfId="0" applyNumberFormat="1" applyFont="1" applyFill="1" applyBorder="1" applyAlignment="1" applyProtection="1">
      <alignment horizontal="left"/>
      <protection locked="0"/>
    </xf>
    <xf numFmtId="164" fontId="3" fillId="3" borderId="10" xfId="0" applyNumberFormat="1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protection locked="0"/>
    </xf>
  </cellXfs>
  <cellStyles count="1">
    <cellStyle name="Normal" xfId="0" builtinId="0"/>
  </cellStyles>
  <dxfs count="7">
    <dxf>
      <numFmt numFmtId="166" formatCode="&quot;$&quot;#,##0"/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247390" y="521017"/>
    <xdr:ext cx="930910" cy="466090"/>
    <xdr:sp macro="" textlink="">
      <xdr:nvSpPr>
        <xdr:cNvPr id="2" name="Start Here Arrow">
          <a:extLst>
            <a:ext uri="{FF2B5EF4-FFF2-40B4-BE49-F238E27FC236}">
              <a16:creationId xmlns:a16="http://schemas.microsoft.com/office/drawing/2014/main" id="{1A348C8D-EA3E-48F8-8A94-54E659BC4963}"/>
            </a:ext>
          </a:extLst>
        </xdr:cNvPr>
        <xdr:cNvSpPr/>
      </xdr:nvSpPr>
      <xdr:spPr>
        <a:xfrm>
          <a:off x="3247390" y="521017"/>
          <a:ext cx="930910" cy="466090"/>
        </a:xfrm>
        <a:prstGeom prst="rightArrow">
          <a:avLst/>
        </a:prstGeom>
        <a:solidFill>
          <a:srgbClr val="4472C4"/>
        </a:solidFill>
        <a:ln w="12700" cap="flat" cmpd="sng" algn="ctr">
          <a:solidFill>
            <a:srgbClr val="172C51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0" lang="en-CA" sz="11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Calibri" panose="020F0502020204030204"/>
            </a:rPr>
            <a:t>Start Here</a:t>
          </a:r>
        </a:p>
      </xdr:txBody>
    </xdr:sp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38AB99-F5A3-41D0-BB0E-43696675BCD5}" name="ConsultantCategories" displayName="ConsultantCategories" ref="A1:A6" totalsRowShown="0">
  <autoFilter ref="A1:A6" xr:uid="{DB38AB99-F5A3-41D0-BB0E-43696675BCD5}"/>
  <tableColumns count="1">
    <tableColumn id="1" xr3:uid="{D61F94F8-4C8E-46D1-976D-4A5191B2DD0D}" name="Consultant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0CD8EA2-A9F0-4362-9145-9DA7BF594D95}" name="ConstructionCategories" displayName="ConstructionCategories" ref="C1:C7" totalsRowShown="0">
  <autoFilter ref="C1:C7" xr:uid="{A0CD8EA2-A9F0-4362-9145-9DA7BF594D95}"/>
  <tableColumns count="1">
    <tableColumn id="1" xr3:uid="{E143B694-4FAE-4F8A-8963-32BB676C6005}" name="Construction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D39B60D-B757-44DB-B04B-2C42ACF0AFA8}" name="PropertyCategories" displayName="PropertyCategories" ref="E1:E4" totalsRowShown="0">
  <autoFilter ref="E1:E4" xr:uid="{DD39B60D-B757-44DB-B04B-2C42ACF0AFA8}"/>
  <tableColumns count="1">
    <tableColumn id="1" xr3:uid="{588996EC-025B-4D42-B905-B0697E0FA0A0}" name="Property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9BE90AA-51C4-4998-AB3A-E7E5F61A0D6D}" name="EquipmentCategories" displayName="EquipmentCategories" ref="G1:G4" totalsRowShown="0">
  <autoFilter ref="G1:G4" xr:uid="{09BE90AA-51C4-4998-AB3A-E7E5F61A0D6D}"/>
  <tableColumns count="1">
    <tableColumn id="1" xr3:uid="{BE4FF783-337A-411A-8F29-112EB5DC74F4}" name="Equipment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3B49B3-D759-4BC5-8029-0CFF4899CB0A}" name="AdminCategories" displayName="AdminCategories" ref="I1:I3" totalsRowShown="0">
  <autoFilter ref="I1:I3" xr:uid="{8C3B49B3-D759-4BC5-8029-0CFF4899CB0A}"/>
  <tableColumns count="1">
    <tableColumn id="1" xr3:uid="{FECE3FB3-52EF-4A71-83F8-5EE4D3F09CF2}" name="Administration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C13D157-FE34-4987-B4D0-B6EF44CF87CC}" name="ContingencyCategories" displayName="ContingencyCategories" ref="K1:K2" totalsRowShown="0">
  <autoFilter ref="K1:K2" xr:uid="{2C13D157-FE34-4987-B4D0-B6EF44CF87CC}"/>
  <tableColumns count="1">
    <tableColumn id="1" xr3:uid="{C3662EAB-9A43-4646-A974-FF8B93C39DE7}" name="Contingency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342BEF8-5C39-4813-99AF-233A6602F161}" name="TaxCategories" displayName="TaxCategories" ref="M1:M2" totalsRowShown="0">
  <autoFilter ref="M1:M2" xr:uid="{F342BEF8-5C39-4813-99AF-233A6602F161}"/>
  <tableColumns count="1">
    <tableColumn id="1" xr3:uid="{5285B6C7-6E98-4858-BF98-2A47666C3913}" name="Taxes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D51F2BB-4885-4035-951F-77D91E4586F8}" name="PublicSectorCategories" displayName="PublicSectorCategories" ref="O1:O6" totalsRowShown="0">
  <autoFilter ref="O1:O6" xr:uid="{DD51F2BB-4885-4035-951F-77D91E4586F8}"/>
  <tableColumns count="1">
    <tableColumn id="1" xr3:uid="{8006D36D-3762-412F-A358-F45AD7347A42}" name="Public Sector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C756F4D-52A6-4A3C-AC1D-7214897D1A08}" name="PrivateSectorCategories" displayName="PrivateSectorCategories" ref="Q1:Q7" totalsRowShown="0">
  <autoFilter ref="Q1:Q7" xr:uid="{7C756F4D-52A6-4A3C-AC1D-7214897D1A08}"/>
  <tableColumns count="1">
    <tableColumn id="1" xr3:uid="{C3A2EEC2-1CEB-4895-9269-D32AFDD1905C}" name="Private Sector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52C93DB-3364-462E-A9CA-79962E999B26}" name="OtherRevenueCategories" displayName="OtherRevenueCategories" ref="S1:S3" totalsRowShown="0">
  <autoFilter ref="S1:S3" xr:uid="{D52C93DB-3364-462E-A9CA-79962E999B26}"/>
  <tableColumns count="1">
    <tableColumn id="1" xr3:uid="{B90C3841-90DA-4568-B5C2-DA95023F5513}" name="Other Revenue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D823D0D-2BA0-4BA8-9C82-6ED3BE6F5597}" name="ProjectCategories" displayName="ProjectCategories" ref="U1:V6" totalsRowShown="0">
  <autoFilter ref="U1:V6" xr:uid="{9D823D0D-2BA0-4BA8-9C82-6ED3BE6F5597}"/>
  <tableColumns count="2">
    <tableColumn id="1" xr3:uid="{4B4BAF15-9342-46A8-99FE-41A7510D8E89}" name="Project Category"/>
    <tableColumn id="2" xr3:uid="{AAA0292D-97BE-43EE-8068-7AD0984D828F}" name="Maximum Gra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4CBB-0F7D-4C82-8750-FF1091838D4C}">
  <dimension ref="A1:F206"/>
  <sheetViews>
    <sheetView tabSelected="1" zoomScale="120" zoomScaleNormal="120" workbookViewId="0">
      <selection activeCell="H8" sqref="H8"/>
    </sheetView>
  </sheetViews>
  <sheetFormatPr defaultRowHeight="15"/>
  <cols>
    <col min="1" max="1" width="8.140625" customWidth="1"/>
    <col min="2" max="2" width="55.42578125" customWidth="1"/>
    <col min="3" max="3" width="54.5703125" customWidth="1"/>
    <col min="4" max="5" width="18.140625" customWidth="1"/>
  </cols>
  <sheetData>
    <row r="1" spans="1:6" ht="18.600000000000001" customHeight="1">
      <c r="A1" s="59" t="s">
        <v>0</v>
      </c>
      <c r="B1" s="59"/>
      <c r="C1" s="59"/>
      <c r="D1" s="59"/>
      <c r="E1" s="59"/>
    </row>
    <row r="2" spans="1:6" ht="18.600000000000001" customHeight="1">
      <c r="A2" s="59" t="s">
        <v>1</v>
      </c>
      <c r="B2" s="59"/>
      <c r="C2" s="59"/>
      <c r="D2" s="59"/>
      <c r="E2" s="59"/>
    </row>
    <row r="3" spans="1:6" ht="15.75">
      <c r="A3" s="6"/>
      <c r="B3" s="7"/>
      <c r="C3" s="8" t="s">
        <v>2</v>
      </c>
      <c r="D3" s="62"/>
      <c r="E3" s="63"/>
    </row>
    <row r="4" spans="1:6" ht="15.75">
      <c r="A4" s="6"/>
      <c r="B4" s="7"/>
      <c r="C4" s="9" t="s">
        <v>3</v>
      </c>
      <c r="D4" s="60"/>
      <c r="E4" s="61"/>
      <c r="F4" t="s">
        <v>4</v>
      </c>
    </row>
    <row r="5" spans="1:6" ht="15.6" customHeight="1">
      <c r="A5" s="6"/>
      <c r="B5" s="7"/>
      <c r="C5" s="9" t="s">
        <v>5</v>
      </c>
      <c r="D5" s="64"/>
      <c r="E5" s="65"/>
    </row>
    <row r="6" spans="1:6" ht="15" customHeight="1">
      <c r="A6" s="49" t="s">
        <v>6</v>
      </c>
      <c r="B6" s="49"/>
      <c r="C6" s="49"/>
      <c r="D6" s="49"/>
      <c r="E6" s="49"/>
    </row>
    <row r="7" spans="1:6" ht="15" customHeight="1">
      <c r="A7" s="49" t="s">
        <v>7</v>
      </c>
      <c r="B7" s="49"/>
      <c r="C7" s="49"/>
      <c r="D7" s="49"/>
      <c r="E7" s="49"/>
    </row>
    <row r="8" spans="1:6" ht="32.1" customHeight="1">
      <c r="A8" s="49" t="s">
        <v>8</v>
      </c>
      <c r="B8" s="49"/>
      <c r="C8" s="49"/>
      <c r="D8" s="49"/>
      <c r="E8" s="49"/>
    </row>
    <row r="9" spans="1:6" ht="32.1" customHeight="1">
      <c r="A9" s="49" t="s">
        <v>9</v>
      </c>
      <c r="B9" s="49"/>
      <c r="C9" s="49"/>
      <c r="D9" s="49"/>
      <c r="E9" s="49"/>
    </row>
    <row r="10" spans="1:6" ht="15" customHeight="1">
      <c r="A10" s="49" t="s">
        <v>10</v>
      </c>
      <c r="B10" s="49"/>
      <c r="C10" s="49"/>
      <c r="D10" s="49"/>
      <c r="E10" s="49"/>
    </row>
    <row r="11" spans="1:6" ht="15.75">
      <c r="A11" s="6"/>
      <c r="B11" s="7"/>
      <c r="C11" s="7"/>
      <c r="D11" s="10"/>
      <c r="E11" s="10"/>
    </row>
    <row r="12" spans="1:6" ht="20.100000000000001" customHeight="1">
      <c r="A12" s="56" t="s">
        <v>11</v>
      </c>
      <c r="B12" s="57"/>
      <c r="C12" s="57"/>
      <c r="D12" s="57"/>
      <c r="E12" s="58"/>
    </row>
    <row r="13" spans="1:6" ht="15.75">
      <c r="A13" s="11" t="s">
        <v>12</v>
      </c>
      <c r="B13" s="11" t="s">
        <v>13</v>
      </c>
      <c r="C13" s="11" t="s">
        <v>14</v>
      </c>
      <c r="D13" s="12" t="s">
        <v>15</v>
      </c>
      <c r="E13" s="12" t="s">
        <v>16</v>
      </c>
    </row>
    <row r="14" spans="1:6" ht="31.5" customHeight="1">
      <c r="A14" s="50" t="s">
        <v>17</v>
      </c>
      <c r="B14" s="50"/>
      <c r="C14" s="13" t="s">
        <v>18</v>
      </c>
      <c r="D14" s="14">
        <f ca="1">SUM(INDEX(D:D,ROW()+1):INDEX(D:D,ROW($A$25)-1))</f>
        <v>0</v>
      </c>
      <c r="E14" s="14">
        <f ca="1">SUM(INDEX(E:E,ROW()+1):INDEX(E:E,ROW($A$25)-1))</f>
        <v>0</v>
      </c>
    </row>
    <row r="15" spans="1:6" ht="15.75">
      <c r="A15" s="15">
        <f>MAX(A$13:A14)+1</f>
        <v>1</v>
      </c>
      <c r="B15" s="33"/>
      <c r="C15" s="33"/>
      <c r="D15" s="34"/>
      <c r="E15" s="34"/>
    </row>
    <row r="16" spans="1:6" ht="15.75">
      <c r="A16" s="15">
        <f>MAX(A$13:A15)+1</f>
        <v>2</v>
      </c>
      <c r="B16" s="33"/>
      <c r="C16" s="33"/>
      <c r="D16" s="34"/>
      <c r="E16" s="34"/>
    </row>
    <row r="17" spans="1:5" ht="15.75">
      <c r="A17" s="15">
        <f>MAX(A$13:A16)+1</f>
        <v>3</v>
      </c>
      <c r="B17" s="33"/>
      <c r="C17" s="33"/>
      <c r="D17" s="34"/>
      <c r="E17" s="34"/>
    </row>
    <row r="18" spans="1:5" ht="15.75">
      <c r="A18" s="15">
        <f>MAX(A$13:A17)+1</f>
        <v>4</v>
      </c>
      <c r="B18" s="33"/>
      <c r="C18" s="33"/>
      <c r="D18" s="34"/>
      <c r="E18" s="34"/>
    </row>
    <row r="19" spans="1:5" ht="15.75">
      <c r="A19" s="15">
        <f>MAX(A$13:A18)+1</f>
        <v>5</v>
      </c>
      <c r="B19" s="33"/>
      <c r="C19" s="33"/>
      <c r="D19" s="34"/>
      <c r="E19" s="34"/>
    </row>
    <row r="20" spans="1:5" ht="15.75">
      <c r="A20" s="15">
        <f>MAX(A$13:A19)+1</f>
        <v>6</v>
      </c>
      <c r="B20" s="33"/>
      <c r="C20" s="33"/>
      <c r="D20" s="34"/>
      <c r="E20" s="34"/>
    </row>
    <row r="21" spans="1:5" ht="15.75">
      <c r="A21" s="15">
        <f>MAX(A$13:A20)+1</f>
        <v>7</v>
      </c>
      <c r="B21" s="33"/>
      <c r="C21" s="33"/>
      <c r="D21" s="34"/>
      <c r="E21" s="34"/>
    </row>
    <row r="22" spans="1:5" ht="15.75">
      <c r="A22" s="15">
        <f>MAX(A$13:A21)+1</f>
        <v>8</v>
      </c>
      <c r="B22" s="33"/>
      <c r="C22" s="33"/>
      <c r="D22" s="34"/>
      <c r="E22" s="34"/>
    </row>
    <row r="23" spans="1:5" ht="15.75">
      <c r="A23" s="15">
        <f>MAX(A$13:A22)+1</f>
        <v>9</v>
      </c>
      <c r="B23" s="33"/>
      <c r="C23" s="33"/>
      <c r="D23" s="34"/>
      <c r="E23" s="34"/>
    </row>
    <row r="24" spans="1:5" ht="15.75">
      <c r="A24" s="15">
        <f>MAX(A$13:A23)+1</f>
        <v>10</v>
      </c>
      <c r="B24" s="33"/>
      <c r="C24" s="33"/>
      <c r="D24" s="34"/>
      <c r="E24" s="34"/>
    </row>
    <row r="25" spans="1:5" ht="31.5" customHeight="1">
      <c r="A25" s="54" t="s">
        <v>19</v>
      </c>
      <c r="B25" s="55"/>
      <c r="C25" s="16" t="s">
        <v>20</v>
      </c>
      <c r="D25" s="17">
        <f ca="1">SUM(INDEX(D:D,ROW()+1):INDEX(D:D,ROW($A$31)-1))</f>
        <v>0</v>
      </c>
      <c r="E25" s="17">
        <f ca="1">SUM(INDEX(E:E,ROW()+1):INDEX(E:E,ROW($A$31)-1))</f>
        <v>0</v>
      </c>
    </row>
    <row r="26" spans="1:5" ht="15.75">
      <c r="A26" s="15">
        <f>MAX(A$13:A25)+1</f>
        <v>11</v>
      </c>
      <c r="B26" s="33"/>
      <c r="C26" s="33"/>
      <c r="D26" s="34"/>
      <c r="E26" s="34"/>
    </row>
    <row r="27" spans="1:5" ht="15.75">
      <c r="A27" s="15">
        <f>MAX(A$13:A26)+1</f>
        <v>12</v>
      </c>
      <c r="B27" s="33"/>
      <c r="C27" s="33"/>
      <c r="D27" s="34"/>
      <c r="E27" s="34"/>
    </row>
    <row r="28" spans="1:5" ht="15.75">
      <c r="A28" s="15">
        <f>MAX(A$13:A27)+1</f>
        <v>13</v>
      </c>
      <c r="B28" s="33"/>
      <c r="C28" s="33"/>
      <c r="D28" s="34"/>
      <c r="E28" s="34"/>
    </row>
    <row r="29" spans="1:5" ht="15.75">
      <c r="A29" s="15">
        <f>MAX(A$13:A28)+1</f>
        <v>14</v>
      </c>
      <c r="B29" s="33"/>
      <c r="C29" s="33"/>
      <c r="D29" s="34"/>
      <c r="E29" s="34"/>
    </row>
    <row r="30" spans="1:5" ht="15.75">
      <c r="A30" s="15">
        <f>MAX(A$13:A29)+1</f>
        <v>15</v>
      </c>
      <c r="B30" s="33"/>
      <c r="C30" s="33"/>
      <c r="D30" s="34"/>
      <c r="E30" s="34"/>
    </row>
    <row r="31" spans="1:5" ht="31.5" customHeight="1">
      <c r="A31" s="50" t="s">
        <v>21</v>
      </c>
      <c r="B31" s="51"/>
      <c r="C31" s="13" t="s">
        <v>22</v>
      </c>
      <c r="D31" s="14">
        <f ca="1">SUM(INDEX(D:D,ROW()+1):INDEX(D:D,ROW($A$42)-1))</f>
        <v>0</v>
      </c>
      <c r="E31" s="14">
        <f ca="1">SUM(INDEX(E:E,ROW()+1):INDEX(E:E,ROW($A$42)-1))</f>
        <v>0</v>
      </c>
    </row>
    <row r="32" spans="1:5" ht="15.75">
      <c r="A32" s="15">
        <f>MAX(A$13:A31)+1</f>
        <v>16</v>
      </c>
      <c r="B32" s="33"/>
      <c r="C32" s="33"/>
      <c r="D32" s="34"/>
      <c r="E32" s="34"/>
    </row>
    <row r="33" spans="1:5" ht="15.75">
      <c r="A33" s="15">
        <f>MAX(A$13:A32)+1</f>
        <v>17</v>
      </c>
      <c r="B33" s="33"/>
      <c r="C33" s="33"/>
      <c r="D33" s="34"/>
      <c r="E33" s="34"/>
    </row>
    <row r="34" spans="1:5" ht="15.75">
      <c r="A34" s="15">
        <f>MAX(A$13:A33)+1</f>
        <v>18</v>
      </c>
      <c r="B34" s="33"/>
      <c r="C34" s="33"/>
      <c r="D34" s="34"/>
      <c r="E34" s="34"/>
    </row>
    <row r="35" spans="1:5" ht="15.75">
      <c r="A35" s="15">
        <f>MAX(A$13:A34)+1</f>
        <v>19</v>
      </c>
      <c r="B35" s="33"/>
      <c r="C35" s="33"/>
      <c r="D35" s="34"/>
      <c r="E35" s="34"/>
    </row>
    <row r="36" spans="1:5" ht="15.75">
      <c r="A36" s="15">
        <f>MAX(A$13:A35)+1</f>
        <v>20</v>
      </c>
      <c r="B36" s="33"/>
      <c r="C36" s="33"/>
      <c r="D36" s="34"/>
      <c r="E36" s="34"/>
    </row>
    <row r="37" spans="1:5" ht="15.75">
      <c r="A37" s="15">
        <f>MAX(A$13:A36)+1</f>
        <v>21</v>
      </c>
      <c r="B37" s="33"/>
      <c r="C37" s="33"/>
      <c r="D37" s="34"/>
      <c r="E37" s="34"/>
    </row>
    <row r="38" spans="1:5" ht="15.75">
      <c r="A38" s="15">
        <f>MAX(A$13:A37)+1</f>
        <v>22</v>
      </c>
      <c r="B38" s="33"/>
      <c r="C38" s="33"/>
      <c r="D38" s="34"/>
      <c r="E38" s="34"/>
    </row>
    <row r="39" spans="1:5" ht="15.75">
      <c r="A39" s="15">
        <f>MAX(A$13:A38)+1</f>
        <v>23</v>
      </c>
      <c r="B39" s="33"/>
      <c r="C39" s="33"/>
      <c r="D39" s="34"/>
      <c r="E39" s="34"/>
    </row>
    <row r="40" spans="1:5" ht="15.75">
      <c r="A40" s="15">
        <f>MAX(A$13:A39)+1</f>
        <v>24</v>
      </c>
      <c r="B40" s="33"/>
      <c r="C40" s="33"/>
      <c r="D40" s="34"/>
      <c r="E40" s="34"/>
    </row>
    <row r="41" spans="1:5" ht="15.75">
      <c r="A41" s="15">
        <f>MAX(A$13:A40)+1</f>
        <v>25</v>
      </c>
      <c r="B41" s="33"/>
      <c r="C41" s="33"/>
      <c r="D41" s="34"/>
      <c r="E41" s="34"/>
    </row>
    <row r="42" spans="1:5" ht="31.5" customHeight="1">
      <c r="A42" s="54" t="s">
        <v>23</v>
      </c>
      <c r="B42" s="55"/>
      <c r="C42" s="16" t="s">
        <v>20</v>
      </c>
      <c r="D42" s="17">
        <f ca="1">SUM(INDEX(D:D,ROW()+1):INDEX(D:D,ROW($A$48)-1))</f>
        <v>0</v>
      </c>
      <c r="E42" s="17">
        <f ca="1">SUM(INDEX(E:E,ROW()+1):INDEX(E:E,ROW($A$48)-1))</f>
        <v>0</v>
      </c>
    </row>
    <row r="43" spans="1:5" ht="15.75">
      <c r="A43" s="15">
        <f>MAX(A$13:A42)+1</f>
        <v>26</v>
      </c>
      <c r="B43" s="33"/>
      <c r="C43" s="33"/>
      <c r="D43" s="34"/>
      <c r="E43" s="34"/>
    </row>
    <row r="44" spans="1:5" ht="15.75">
      <c r="A44" s="15">
        <f>MAX(A$13:A43)+1</f>
        <v>27</v>
      </c>
      <c r="B44" s="33"/>
      <c r="C44" s="33"/>
      <c r="D44" s="34"/>
      <c r="E44" s="34"/>
    </row>
    <row r="45" spans="1:5" ht="15.75">
      <c r="A45" s="15">
        <f>MAX(A$13:A44)+1</f>
        <v>28</v>
      </c>
      <c r="B45" s="33"/>
      <c r="C45" s="33"/>
      <c r="D45" s="34"/>
      <c r="E45" s="34"/>
    </row>
    <row r="46" spans="1:5" ht="15.75">
      <c r="A46" s="15">
        <f>MAX(A$13:A45)+1</f>
        <v>29</v>
      </c>
      <c r="B46" s="33"/>
      <c r="C46" s="33"/>
      <c r="D46" s="34"/>
      <c r="E46" s="34"/>
    </row>
    <row r="47" spans="1:5" ht="15.75">
      <c r="A47" s="15">
        <f>MAX(A$13:A46)+1</f>
        <v>30</v>
      </c>
      <c r="B47" s="33"/>
      <c r="C47" s="33"/>
      <c r="D47" s="34"/>
      <c r="E47" s="34"/>
    </row>
    <row r="48" spans="1:5" ht="31.5" customHeight="1">
      <c r="A48" s="50" t="s">
        <v>24</v>
      </c>
      <c r="B48" s="51"/>
      <c r="C48" s="13" t="s">
        <v>22</v>
      </c>
      <c r="D48" s="14">
        <f ca="1">SUM(INDEX(D:D,ROW()+1):INDEX(D:D,ROW($A$59)-1))</f>
        <v>0</v>
      </c>
      <c r="E48" s="14">
        <f ca="1">SUM(INDEX(E:E,ROW()+1):INDEX(E:E,ROW($A$59)-1))</f>
        <v>0</v>
      </c>
    </row>
    <row r="49" spans="1:5" ht="15.75">
      <c r="A49" s="15">
        <f>MAX(A$13:A48)+1</f>
        <v>31</v>
      </c>
      <c r="B49" s="33"/>
      <c r="C49" s="33"/>
      <c r="D49" s="34"/>
      <c r="E49" s="34"/>
    </row>
    <row r="50" spans="1:5" ht="15.75">
      <c r="A50" s="15">
        <f>MAX(A$13:A49)+1</f>
        <v>32</v>
      </c>
      <c r="B50" s="33"/>
      <c r="C50" s="33"/>
      <c r="D50" s="34"/>
      <c r="E50" s="34"/>
    </row>
    <row r="51" spans="1:5" ht="15.75">
      <c r="A51" s="15">
        <f>MAX(A$13:A50)+1</f>
        <v>33</v>
      </c>
      <c r="B51" s="33"/>
      <c r="C51" s="33"/>
      <c r="D51" s="34"/>
      <c r="E51" s="34"/>
    </row>
    <row r="52" spans="1:5" ht="15.75">
      <c r="A52" s="15">
        <f>MAX(A$13:A51)+1</f>
        <v>34</v>
      </c>
      <c r="B52" s="33"/>
      <c r="C52" s="33"/>
      <c r="D52" s="34"/>
      <c r="E52" s="34"/>
    </row>
    <row r="53" spans="1:5" ht="15.75">
      <c r="A53" s="15">
        <f>MAX(A$13:A52)+1</f>
        <v>35</v>
      </c>
      <c r="B53" s="33"/>
      <c r="C53" s="33"/>
      <c r="D53" s="34"/>
      <c r="E53" s="34"/>
    </row>
    <row r="54" spans="1:5" ht="15.75">
      <c r="A54" s="15">
        <f>MAX(A$13:A53)+1</f>
        <v>36</v>
      </c>
      <c r="B54" s="33"/>
      <c r="C54" s="33"/>
      <c r="D54" s="34"/>
      <c r="E54" s="34"/>
    </row>
    <row r="55" spans="1:5" ht="15.75">
      <c r="A55" s="15">
        <f>MAX(A$13:A54)+1</f>
        <v>37</v>
      </c>
      <c r="B55" s="33"/>
      <c r="C55" s="33"/>
      <c r="D55" s="34"/>
      <c r="E55" s="34"/>
    </row>
    <row r="56" spans="1:5" ht="15.75">
      <c r="A56" s="15">
        <f>MAX(A$13:A55)+1</f>
        <v>38</v>
      </c>
      <c r="B56" s="33"/>
      <c r="C56" s="33"/>
      <c r="D56" s="34"/>
      <c r="E56" s="34"/>
    </row>
    <row r="57" spans="1:5" ht="15.75">
      <c r="A57" s="15">
        <f>MAX(A$13:A56)+1</f>
        <v>39</v>
      </c>
      <c r="B57" s="33"/>
      <c r="C57" s="33"/>
      <c r="D57" s="34"/>
      <c r="E57" s="34"/>
    </row>
    <row r="58" spans="1:5" ht="15.75">
      <c r="A58" s="15">
        <f>MAX(A$13:A57)+1</f>
        <v>40</v>
      </c>
      <c r="B58" s="33"/>
      <c r="C58" s="33"/>
      <c r="D58" s="34"/>
      <c r="E58" s="34"/>
    </row>
    <row r="59" spans="1:5" ht="31.5" customHeight="1">
      <c r="A59" s="54" t="s">
        <v>25</v>
      </c>
      <c r="B59" s="55"/>
      <c r="C59" s="16" t="s">
        <v>20</v>
      </c>
      <c r="D59" s="17">
        <f ca="1">SUM(INDEX(D:D,ROW()+1):INDEX(D:D,ROW($A$65)-1))</f>
        <v>0</v>
      </c>
      <c r="E59" s="17">
        <f ca="1">SUM(INDEX(E:E,ROW()+1):INDEX(E:E,ROW($A$65)-1))</f>
        <v>0</v>
      </c>
    </row>
    <row r="60" spans="1:5" ht="15.75">
      <c r="A60" s="15">
        <f>MAX(A$13:A59)+1</f>
        <v>41</v>
      </c>
      <c r="B60" s="33"/>
      <c r="C60" s="33"/>
      <c r="D60" s="34"/>
      <c r="E60" s="34"/>
    </row>
    <row r="61" spans="1:5" ht="15.75">
      <c r="A61" s="15">
        <f>MAX(A$13:A60)+1</f>
        <v>42</v>
      </c>
      <c r="B61" s="33"/>
      <c r="C61" s="33"/>
      <c r="D61" s="34"/>
      <c r="E61" s="34"/>
    </row>
    <row r="62" spans="1:5" ht="15.75">
      <c r="A62" s="15">
        <f>MAX(A$13:A61)+1</f>
        <v>43</v>
      </c>
      <c r="B62" s="33"/>
      <c r="C62" s="33"/>
      <c r="D62" s="34"/>
      <c r="E62" s="34"/>
    </row>
    <row r="63" spans="1:5" ht="15.75">
      <c r="A63" s="15">
        <f>MAX(A$13:A62)+1</f>
        <v>44</v>
      </c>
      <c r="B63" s="33"/>
      <c r="C63" s="33"/>
      <c r="D63" s="34"/>
      <c r="E63" s="34"/>
    </row>
    <row r="64" spans="1:5" ht="15.75">
      <c r="A64" s="15">
        <f>MAX(A$13:A63)+1</f>
        <v>45</v>
      </c>
      <c r="B64" s="33"/>
      <c r="C64" s="33"/>
      <c r="D64" s="34"/>
      <c r="E64" s="34"/>
    </row>
    <row r="65" spans="1:5" ht="31.5" customHeight="1">
      <c r="A65" s="50" t="s">
        <v>26</v>
      </c>
      <c r="B65" s="51"/>
      <c r="C65" s="13" t="s">
        <v>27</v>
      </c>
      <c r="D65" s="14">
        <f ca="1">SUM(INDEX(D:D,ROW()+1):INDEX(D:D,ROW($A$81)-1))</f>
        <v>0</v>
      </c>
      <c r="E65" s="14">
        <f ca="1">SUM(INDEX(E:E,ROW()+1):INDEX(E:E,ROW($A$81)-1))</f>
        <v>0</v>
      </c>
    </row>
    <row r="66" spans="1:5" ht="15.75">
      <c r="A66" s="15">
        <f>MAX(A$13:A65)+1</f>
        <v>46</v>
      </c>
      <c r="B66" s="33"/>
      <c r="C66" s="33"/>
      <c r="D66" s="34"/>
      <c r="E66" s="34"/>
    </row>
    <row r="67" spans="1:5" ht="15.75">
      <c r="A67" s="15">
        <f>MAX(A$13:A66)+1</f>
        <v>47</v>
      </c>
      <c r="B67" s="33"/>
      <c r="C67" s="33"/>
      <c r="D67" s="34"/>
      <c r="E67" s="34"/>
    </row>
    <row r="68" spans="1:5" ht="15.75">
      <c r="A68" s="15">
        <f>MAX(A$13:A67)+1</f>
        <v>48</v>
      </c>
      <c r="B68" s="33"/>
      <c r="C68" s="33"/>
      <c r="D68" s="34"/>
      <c r="E68" s="34"/>
    </row>
    <row r="69" spans="1:5" ht="15.75">
      <c r="A69" s="15">
        <f>MAX(A$13:A68)+1</f>
        <v>49</v>
      </c>
      <c r="B69" s="33"/>
      <c r="C69" s="33"/>
      <c r="D69" s="34"/>
      <c r="E69" s="34"/>
    </row>
    <row r="70" spans="1:5" ht="15.75">
      <c r="A70" s="15">
        <f>MAX(A$13:A69)+1</f>
        <v>50</v>
      </c>
      <c r="B70" s="33"/>
      <c r="C70" s="33"/>
      <c r="D70" s="34"/>
      <c r="E70" s="34"/>
    </row>
    <row r="71" spans="1:5" ht="15.75">
      <c r="A71" s="15">
        <f>MAX(A$13:A70)+1</f>
        <v>51</v>
      </c>
      <c r="B71" s="33"/>
      <c r="C71" s="33"/>
      <c r="D71" s="34"/>
      <c r="E71" s="34"/>
    </row>
    <row r="72" spans="1:5" ht="15.75">
      <c r="A72" s="15">
        <f>MAX(A$13:A71)+1</f>
        <v>52</v>
      </c>
      <c r="B72" s="33"/>
      <c r="C72" s="33"/>
      <c r="D72" s="34"/>
      <c r="E72" s="34"/>
    </row>
    <row r="73" spans="1:5" ht="15.75">
      <c r="A73" s="15">
        <f>MAX(A$13:A72)+1</f>
        <v>53</v>
      </c>
      <c r="B73" s="33"/>
      <c r="C73" s="33"/>
      <c r="D73" s="34"/>
      <c r="E73" s="34"/>
    </row>
    <row r="74" spans="1:5" ht="15.75">
      <c r="A74" s="15">
        <f>MAX(A$13:A73)+1</f>
        <v>54</v>
      </c>
      <c r="B74" s="33"/>
      <c r="C74" s="33"/>
      <c r="D74" s="34"/>
      <c r="E74" s="34"/>
    </row>
    <row r="75" spans="1:5" ht="15.75">
      <c r="A75" s="15">
        <f>MAX(A$13:A74)+1</f>
        <v>55</v>
      </c>
      <c r="B75" s="33"/>
      <c r="C75" s="33"/>
      <c r="D75" s="34"/>
      <c r="E75" s="34"/>
    </row>
    <row r="76" spans="1:5" ht="15.75">
      <c r="A76" s="15">
        <f>MAX(A$13:A75)+1</f>
        <v>56</v>
      </c>
      <c r="B76" s="33"/>
      <c r="C76" s="33"/>
      <c r="D76" s="34"/>
      <c r="E76" s="34"/>
    </row>
    <row r="77" spans="1:5" ht="15.75">
      <c r="A77" s="15">
        <f>MAX(A$13:A76)+1</f>
        <v>57</v>
      </c>
      <c r="B77" s="33"/>
      <c r="C77" s="33"/>
      <c r="D77" s="34"/>
      <c r="E77" s="34"/>
    </row>
    <row r="78" spans="1:5" ht="15.75">
      <c r="A78" s="15">
        <f>MAX(A$13:A77)+1</f>
        <v>58</v>
      </c>
      <c r="B78" s="33"/>
      <c r="C78" s="33"/>
      <c r="D78" s="34"/>
      <c r="E78" s="34"/>
    </row>
    <row r="79" spans="1:5" ht="15.75">
      <c r="A79" s="15">
        <f>MAX(A$13:A78)+1</f>
        <v>59</v>
      </c>
      <c r="B79" s="33"/>
      <c r="C79" s="33"/>
      <c r="D79" s="34"/>
      <c r="E79" s="34"/>
    </row>
    <row r="80" spans="1:5" ht="15.75">
      <c r="A80" s="15">
        <f>MAX(A$13:A79)+1</f>
        <v>60</v>
      </c>
      <c r="B80" s="33"/>
      <c r="C80" s="33"/>
      <c r="D80" s="34"/>
      <c r="E80" s="34"/>
    </row>
    <row r="81" spans="1:5" ht="31.5" customHeight="1">
      <c r="A81" s="54" t="s">
        <v>28</v>
      </c>
      <c r="B81" s="55"/>
      <c r="C81" s="16" t="s">
        <v>20</v>
      </c>
      <c r="D81" s="17">
        <f ca="1">SUM(INDEX(D:D,ROW()+1):INDEX(D:D,ROW($A$87)-1))</f>
        <v>0</v>
      </c>
      <c r="E81" s="17">
        <f ca="1">SUM(INDEX(E:E,ROW()+1):INDEX(E:E,ROW($A$87)-1))</f>
        <v>0</v>
      </c>
    </row>
    <row r="82" spans="1:5" ht="15.75">
      <c r="A82" s="15">
        <f>MAX(A$13:A81)+1</f>
        <v>61</v>
      </c>
      <c r="B82" s="33"/>
      <c r="C82" s="33"/>
      <c r="D82" s="34"/>
      <c r="E82" s="34"/>
    </row>
    <row r="83" spans="1:5" ht="15.75">
      <c r="A83" s="15">
        <f>MAX(A$13:A82)+1</f>
        <v>62</v>
      </c>
      <c r="B83" s="33"/>
      <c r="C83" s="33"/>
      <c r="D83" s="34"/>
      <c r="E83" s="34"/>
    </row>
    <row r="84" spans="1:5" ht="15.75">
      <c r="A84" s="15">
        <f>MAX(A$13:A83)+1</f>
        <v>63</v>
      </c>
      <c r="B84" s="33"/>
      <c r="C84" s="33"/>
      <c r="D84" s="34"/>
      <c r="E84" s="34"/>
    </row>
    <row r="85" spans="1:5" ht="15.75">
      <c r="A85" s="15">
        <f>MAX(A$13:A84)+1</f>
        <v>64</v>
      </c>
      <c r="B85" s="33"/>
      <c r="C85" s="33"/>
      <c r="D85" s="34"/>
      <c r="E85" s="34"/>
    </row>
    <row r="86" spans="1:5" ht="15.75">
      <c r="A86" s="15">
        <f>MAX(A$13:A85)+1</f>
        <v>65</v>
      </c>
      <c r="B86" s="33"/>
      <c r="C86" s="33"/>
      <c r="D86" s="34"/>
      <c r="E86" s="34"/>
    </row>
    <row r="87" spans="1:5" ht="15.75">
      <c r="A87" s="50" t="s">
        <v>29</v>
      </c>
      <c r="B87" s="51"/>
      <c r="C87" s="13" t="s">
        <v>30</v>
      </c>
      <c r="D87" s="14">
        <f ca="1">SUM(INDEX(D:D,ROW()+1):INDEX(D:D,ROW($A$98)-1))</f>
        <v>0</v>
      </c>
      <c r="E87" s="14">
        <f ca="1">SUM(INDEX(E:E,ROW()+1):INDEX(E:E,ROW($A$98)-1))</f>
        <v>0</v>
      </c>
    </row>
    <row r="88" spans="1:5" ht="15.75">
      <c r="A88" s="15">
        <f>MAX(A$13:A87)+1</f>
        <v>66</v>
      </c>
      <c r="B88" s="33"/>
      <c r="C88" s="33"/>
      <c r="D88" s="34"/>
      <c r="E88" s="34"/>
    </row>
    <row r="89" spans="1:5" ht="15.75">
      <c r="A89" s="15">
        <f>MAX(A$13:A88)+1</f>
        <v>67</v>
      </c>
      <c r="B89" s="33"/>
      <c r="C89" s="33"/>
      <c r="D89" s="34"/>
      <c r="E89" s="34"/>
    </row>
    <row r="90" spans="1:5" ht="15.75">
      <c r="A90" s="15">
        <f>MAX(A$13:A89)+1</f>
        <v>68</v>
      </c>
      <c r="B90" s="33"/>
      <c r="C90" s="33"/>
      <c r="D90" s="34"/>
      <c r="E90" s="34"/>
    </row>
    <row r="91" spans="1:5" ht="15.75">
      <c r="A91" s="15">
        <f>MAX(A$13:A90)+1</f>
        <v>69</v>
      </c>
      <c r="B91" s="33"/>
      <c r="C91" s="33"/>
      <c r="D91" s="34"/>
      <c r="E91" s="34"/>
    </row>
    <row r="92" spans="1:5" ht="15.75">
      <c r="A92" s="15">
        <f>MAX(A$13:A91)+1</f>
        <v>70</v>
      </c>
      <c r="B92" s="33"/>
      <c r="C92" s="33"/>
      <c r="D92" s="34"/>
      <c r="E92" s="34"/>
    </row>
    <row r="93" spans="1:5" ht="15.75">
      <c r="A93" s="15">
        <f>MAX(A$13:A92)+1</f>
        <v>71</v>
      </c>
      <c r="B93" s="33"/>
      <c r="C93" s="33"/>
      <c r="D93" s="34"/>
      <c r="E93" s="34"/>
    </row>
    <row r="94" spans="1:5" ht="15.75">
      <c r="A94" s="15">
        <f>MAX(A$13:A93)+1</f>
        <v>72</v>
      </c>
      <c r="B94" s="33"/>
      <c r="C94" s="33"/>
      <c r="D94" s="34"/>
      <c r="E94" s="34"/>
    </row>
    <row r="95" spans="1:5" ht="15.75">
      <c r="A95" s="15">
        <f>MAX(A$13:A94)+1</f>
        <v>73</v>
      </c>
      <c r="B95" s="33"/>
      <c r="C95" s="33"/>
      <c r="D95" s="34"/>
      <c r="E95" s="34"/>
    </row>
    <row r="96" spans="1:5" ht="15.75">
      <c r="A96" s="15">
        <f>MAX(A$13:A95)+1</f>
        <v>74</v>
      </c>
      <c r="B96" s="33"/>
      <c r="C96" s="33"/>
      <c r="D96" s="34"/>
      <c r="E96" s="34"/>
    </row>
    <row r="97" spans="1:5" ht="15.75">
      <c r="A97" s="15">
        <f>MAX(A$13:A96)+1</f>
        <v>75</v>
      </c>
      <c r="B97" s="33"/>
      <c r="C97" s="33"/>
      <c r="D97" s="34"/>
      <c r="E97" s="34"/>
    </row>
    <row r="98" spans="1:5" ht="31.5" customHeight="1">
      <c r="A98" s="54" t="s">
        <v>31</v>
      </c>
      <c r="B98" s="55"/>
      <c r="C98" s="16" t="s">
        <v>20</v>
      </c>
      <c r="D98" s="17">
        <f ca="1">SUM(INDEX(D:D,ROW()+1):INDEX(D:D,ROW($A$104)-1))</f>
        <v>0</v>
      </c>
      <c r="E98" s="17">
        <f ca="1">SUM(INDEX(E:E,ROW()+1):INDEX(E:E,ROW($A$104)-1))</f>
        <v>0</v>
      </c>
    </row>
    <row r="99" spans="1:5" ht="15.75">
      <c r="A99" s="15">
        <f>MAX(A$13:A98)+1</f>
        <v>76</v>
      </c>
      <c r="B99" s="33"/>
      <c r="C99" s="33"/>
      <c r="D99" s="34"/>
      <c r="E99" s="34"/>
    </row>
    <row r="100" spans="1:5" ht="15.75">
      <c r="A100" s="15">
        <f>MAX(A$13:A99)+1</f>
        <v>77</v>
      </c>
      <c r="B100" s="33"/>
      <c r="C100" s="33"/>
      <c r="D100" s="34"/>
      <c r="E100" s="34"/>
    </row>
    <row r="101" spans="1:5" ht="15.75">
      <c r="A101" s="15">
        <f>MAX(A$13:A100)+1</f>
        <v>78</v>
      </c>
      <c r="B101" s="33"/>
      <c r="C101" s="33"/>
      <c r="D101" s="34"/>
      <c r="E101" s="34"/>
    </row>
    <row r="102" spans="1:5" ht="15.75">
      <c r="A102" s="15">
        <f>MAX(A$13:A101)+1</f>
        <v>79</v>
      </c>
      <c r="B102" s="33"/>
      <c r="C102" s="33"/>
      <c r="D102" s="34"/>
      <c r="E102" s="34"/>
    </row>
    <row r="103" spans="1:5" ht="15.75">
      <c r="A103" s="15">
        <f>MAX(A$13:A102)+1</f>
        <v>80</v>
      </c>
      <c r="B103" s="33"/>
      <c r="C103" s="33"/>
      <c r="D103" s="34"/>
      <c r="E103" s="34"/>
    </row>
    <row r="104" spans="1:5" ht="15.75">
      <c r="A104" s="50" t="s">
        <v>32</v>
      </c>
      <c r="B104" s="51"/>
      <c r="C104" s="13" t="s">
        <v>30</v>
      </c>
      <c r="D104" s="14">
        <f ca="1">SUM(INDEX(D:D,ROW()+1):INDEX(D:D,ROW($A$108)-1))</f>
        <v>0</v>
      </c>
      <c r="E104" s="14">
        <f ca="1">SUM(INDEX(E:E,ROW()+1):INDEX(E:E,ROW($A$108)-1))</f>
        <v>0</v>
      </c>
    </row>
    <row r="105" spans="1:5" ht="15.75">
      <c r="A105" s="15">
        <f>MAX(A$13:A104)+1</f>
        <v>81</v>
      </c>
      <c r="B105" s="33"/>
      <c r="C105" s="33"/>
      <c r="D105" s="34"/>
      <c r="E105" s="34"/>
    </row>
    <row r="106" spans="1:5" ht="15.75">
      <c r="A106" s="15">
        <f>MAX(A$13:A105)+1</f>
        <v>82</v>
      </c>
      <c r="B106" s="33"/>
      <c r="C106" s="33"/>
      <c r="D106" s="34"/>
      <c r="E106" s="34"/>
    </row>
    <row r="107" spans="1:5" ht="15.75">
      <c r="A107" s="15">
        <f>MAX(A$13:A106)+1</f>
        <v>83</v>
      </c>
      <c r="B107" s="33"/>
      <c r="C107" s="33"/>
      <c r="D107" s="34"/>
      <c r="E107" s="34"/>
    </row>
    <row r="108" spans="1:5" ht="31.5" customHeight="1">
      <c r="A108" s="50" t="s">
        <v>33</v>
      </c>
      <c r="B108" s="51"/>
      <c r="C108" s="13" t="s">
        <v>34</v>
      </c>
      <c r="D108" s="14">
        <f ca="1">SUM(INDEX(D:D,ROW()+1):INDEX(D:D,ROW($A$111)-1))</f>
        <v>0</v>
      </c>
      <c r="E108" s="14">
        <f ca="1">SUM(INDEX(E:E,ROW()+1):INDEX(E:E,ROW($A$111)-1))</f>
        <v>0</v>
      </c>
    </row>
    <row r="109" spans="1:5" ht="15.75">
      <c r="A109" s="15">
        <f>MAX(A$13:A108)+1</f>
        <v>84</v>
      </c>
      <c r="B109" s="33"/>
      <c r="C109" s="33"/>
      <c r="D109" s="34"/>
      <c r="E109" s="34"/>
    </row>
    <row r="110" spans="1:5" ht="15.75">
      <c r="A110" s="15">
        <f>MAX(A$13:A109)+1</f>
        <v>85</v>
      </c>
      <c r="B110" s="33"/>
      <c r="C110" s="33"/>
      <c r="D110" s="34"/>
      <c r="E110" s="34"/>
    </row>
    <row r="111" spans="1:5" ht="15.75">
      <c r="A111" s="47" t="s">
        <v>35</v>
      </c>
      <c r="B111" s="48"/>
      <c r="C111" s="48"/>
      <c r="D111" s="18">
        <f ca="1">SUM(D14,D31,D48,D65,D87,D104,D108)</f>
        <v>0</v>
      </c>
      <c r="E111" s="18">
        <f ca="1">SUM(E14,E31,E48,E65,E87,E104,E108)</f>
        <v>0</v>
      </c>
    </row>
    <row r="112" spans="1:5" ht="15.75">
      <c r="A112" s="35" t="s">
        <v>36</v>
      </c>
      <c r="B112" s="39"/>
      <c r="C112" s="39"/>
      <c r="D112" s="19">
        <f ca="1">SUM(D25,D42,D59,D81,D98)</f>
        <v>0</v>
      </c>
      <c r="E112" s="19">
        <f ca="1">SUM(E25,E42,E59,E81,E98)</f>
        <v>0</v>
      </c>
    </row>
    <row r="113" spans="1:5" ht="15.75">
      <c r="A113" s="35" t="s">
        <v>37</v>
      </c>
      <c r="B113" s="39"/>
      <c r="C113" s="39"/>
      <c r="D113" s="19">
        <f ca="1">D111+D112</f>
        <v>0</v>
      </c>
      <c r="E113" s="19">
        <f ca="1">E111+E112</f>
        <v>0</v>
      </c>
    </row>
    <row r="114" spans="1:5" ht="15.75">
      <c r="A114" s="6"/>
      <c r="B114" s="20"/>
      <c r="C114" s="20"/>
      <c r="D114" s="10"/>
      <c r="E114" s="10"/>
    </row>
    <row r="115" spans="1:5" ht="15.75">
      <c r="A115" s="6"/>
      <c r="B115" s="20"/>
      <c r="C115" s="20"/>
      <c r="D115" s="10"/>
      <c r="E115" s="10"/>
    </row>
    <row r="116" spans="1:5" ht="20.100000000000001" customHeight="1">
      <c r="A116" s="52" t="s">
        <v>38</v>
      </c>
      <c r="B116" s="53"/>
      <c r="C116" s="53"/>
      <c r="D116" s="52"/>
      <c r="E116" s="52"/>
    </row>
    <row r="117" spans="1:5" ht="15" customHeight="1">
      <c r="A117" s="49" t="s">
        <v>39</v>
      </c>
      <c r="B117" s="49"/>
      <c r="C117" s="49"/>
      <c r="D117" s="49"/>
      <c r="E117" s="49"/>
    </row>
    <row r="118" spans="1:5" ht="15" customHeight="1">
      <c r="A118" s="49" t="s">
        <v>40</v>
      </c>
      <c r="B118" s="49"/>
      <c r="C118" s="49"/>
      <c r="D118" s="49"/>
      <c r="E118" s="49"/>
    </row>
    <row r="119" spans="1:5" ht="15" customHeight="1">
      <c r="A119" s="49" t="s">
        <v>41</v>
      </c>
      <c r="B119" s="49"/>
      <c r="C119" s="49"/>
      <c r="D119" s="49"/>
      <c r="E119" s="49"/>
    </row>
    <row r="120" spans="1:5" ht="31.5">
      <c r="A120" s="21" t="s">
        <v>12</v>
      </c>
      <c r="B120" s="21" t="s">
        <v>42</v>
      </c>
      <c r="C120" s="21" t="s">
        <v>43</v>
      </c>
      <c r="D120" s="22" t="s">
        <v>15</v>
      </c>
      <c r="E120" s="22" t="s">
        <v>16</v>
      </c>
    </row>
    <row r="121" spans="1:5" ht="31.5" customHeight="1">
      <c r="A121" s="37" t="s">
        <v>44</v>
      </c>
      <c r="B121" s="38"/>
      <c r="C121" s="23" t="s">
        <v>45</v>
      </c>
      <c r="D121" s="24">
        <f ca="1">SUM(INDEX(D:D,ROW()+1):INDEX(D:D,ROW($A$132)-1))</f>
        <v>0</v>
      </c>
      <c r="E121" s="24">
        <f ca="1">SUM(INDEX(E:E,ROW()+1):INDEX(E:E,ROW($A$132)-1))</f>
        <v>0</v>
      </c>
    </row>
    <row r="122" spans="1:5" ht="15.75">
      <c r="A122" s="15">
        <f>MAX(A$120:A121)+1</f>
        <v>1</v>
      </c>
      <c r="B122" s="33"/>
      <c r="C122" s="33"/>
      <c r="D122" s="34"/>
      <c r="E122" s="34"/>
    </row>
    <row r="123" spans="1:5" ht="15.75">
      <c r="A123" s="15">
        <f>MAX(A$120:A122)+1</f>
        <v>2</v>
      </c>
      <c r="B123" s="33"/>
      <c r="C123" s="33"/>
      <c r="D123" s="34"/>
      <c r="E123" s="34"/>
    </row>
    <row r="124" spans="1:5" ht="15.75">
      <c r="A124" s="15">
        <f>MAX(A$120:A123)+1</f>
        <v>3</v>
      </c>
      <c r="B124" s="33"/>
      <c r="C124" s="33"/>
      <c r="D124" s="34"/>
      <c r="E124" s="34"/>
    </row>
    <row r="125" spans="1:5" ht="15.75">
      <c r="A125" s="15">
        <f>MAX(A$120:A124)+1</f>
        <v>4</v>
      </c>
      <c r="B125" s="33"/>
      <c r="C125" s="33"/>
      <c r="D125" s="34"/>
      <c r="E125" s="34"/>
    </row>
    <row r="126" spans="1:5" ht="15.75">
      <c r="A126" s="15">
        <f>MAX(A$120:A125)+1</f>
        <v>5</v>
      </c>
      <c r="B126" s="33"/>
      <c r="C126" s="33"/>
      <c r="D126" s="34"/>
      <c r="E126" s="34"/>
    </row>
    <row r="127" spans="1:5" ht="15.75">
      <c r="A127" s="15">
        <f>MAX(A$120:A126)+1</f>
        <v>6</v>
      </c>
      <c r="B127" s="33"/>
      <c r="C127" s="33"/>
      <c r="D127" s="34"/>
      <c r="E127" s="34"/>
    </row>
    <row r="128" spans="1:5" ht="15.75">
      <c r="A128" s="15">
        <f>MAX(A$120:A127)+1</f>
        <v>7</v>
      </c>
      <c r="B128" s="33"/>
      <c r="C128" s="33"/>
      <c r="D128" s="34"/>
      <c r="E128" s="34"/>
    </row>
    <row r="129" spans="1:5" ht="15.75">
      <c r="A129" s="15">
        <f>MAX(A$120:A128)+1</f>
        <v>8</v>
      </c>
      <c r="B129" s="33"/>
      <c r="C129" s="33"/>
      <c r="D129" s="34"/>
      <c r="E129" s="34"/>
    </row>
    <row r="130" spans="1:5" ht="15.75">
      <c r="A130" s="15">
        <f>MAX(A$120:A129)+1</f>
        <v>9</v>
      </c>
      <c r="B130" s="33"/>
      <c r="C130" s="33"/>
      <c r="D130" s="34"/>
      <c r="E130" s="34"/>
    </row>
    <row r="131" spans="1:5" ht="15.75">
      <c r="A131" s="15">
        <f>MAX(A$120:A130)+1</f>
        <v>10</v>
      </c>
      <c r="B131" s="33"/>
      <c r="C131" s="33"/>
      <c r="D131" s="34"/>
      <c r="E131" s="34"/>
    </row>
    <row r="132" spans="1:5" ht="31.5" customHeight="1">
      <c r="A132" s="37" t="s">
        <v>46</v>
      </c>
      <c r="B132" s="38"/>
      <c r="C132" s="23" t="s">
        <v>47</v>
      </c>
      <c r="D132" s="24">
        <f ca="1">SUM(INDEX(D:D,ROW()+1):INDEX(D:D,ROW($A$143)-1))</f>
        <v>0</v>
      </c>
      <c r="E132" s="24">
        <f ca="1">SUM(INDEX(E:E,ROW()+1):INDEX(E:E,ROW($A$143)-1))</f>
        <v>0</v>
      </c>
    </row>
    <row r="133" spans="1:5" ht="15.75">
      <c r="A133" s="15">
        <f>MAX(A$120:A132)+1</f>
        <v>11</v>
      </c>
      <c r="B133" s="25" t="s">
        <v>48</v>
      </c>
      <c r="C133" s="25" t="s">
        <v>49</v>
      </c>
      <c r="D133" s="26"/>
      <c r="E133" s="34"/>
    </row>
    <row r="134" spans="1:5" ht="15.75">
      <c r="A134" s="15">
        <f>MAX(A$120:A133)+1</f>
        <v>12</v>
      </c>
      <c r="B134" s="33"/>
      <c r="C134" s="33"/>
      <c r="D134" s="34"/>
      <c r="E134" s="34"/>
    </row>
    <row r="135" spans="1:5" ht="15.75">
      <c r="A135" s="15">
        <f>MAX(A$120:A134)+1</f>
        <v>13</v>
      </c>
      <c r="B135" s="33"/>
      <c r="C135" s="33"/>
      <c r="D135" s="34"/>
      <c r="E135" s="34"/>
    </row>
    <row r="136" spans="1:5" ht="15.75">
      <c r="A136" s="15">
        <f>MAX(A$120:A135)+1</f>
        <v>14</v>
      </c>
      <c r="B136" s="33"/>
      <c r="C136" s="33"/>
      <c r="D136" s="34"/>
      <c r="E136" s="34"/>
    </row>
    <row r="137" spans="1:5" ht="15.75">
      <c r="A137" s="15">
        <f>MAX(A$120:A136)+1</f>
        <v>15</v>
      </c>
      <c r="B137" s="33"/>
      <c r="C137" s="33"/>
      <c r="D137" s="34"/>
      <c r="E137" s="34"/>
    </row>
    <row r="138" spans="1:5" ht="15.75">
      <c r="A138" s="15">
        <f>MAX(A$120:A137)+1</f>
        <v>16</v>
      </c>
      <c r="B138" s="33"/>
      <c r="C138" s="33"/>
      <c r="D138" s="34"/>
      <c r="E138" s="34"/>
    </row>
    <row r="139" spans="1:5" ht="15.75">
      <c r="A139" s="15">
        <f>MAX(A$120:A138)+1</f>
        <v>17</v>
      </c>
      <c r="B139" s="33"/>
      <c r="C139" s="33"/>
      <c r="D139" s="34"/>
      <c r="E139" s="34"/>
    </row>
    <row r="140" spans="1:5" ht="15.75">
      <c r="A140" s="15">
        <f>MAX(A$120:A139)+1</f>
        <v>18</v>
      </c>
      <c r="B140" s="33"/>
      <c r="C140" s="33"/>
      <c r="D140" s="34"/>
      <c r="E140" s="34"/>
    </row>
    <row r="141" spans="1:5" ht="15.75">
      <c r="A141" s="15">
        <f>MAX(A$120:A140)+1</f>
        <v>19</v>
      </c>
      <c r="B141" s="33"/>
      <c r="C141" s="33"/>
      <c r="D141" s="34"/>
      <c r="E141" s="34"/>
    </row>
    <row r="142" spans="1:5" ht="15.75">
      <c r="A142" s="15">
        <f>MAX(A$120:A141)+1</f>
        <v>20</v>
      </c>
      <c r="B142" s="33"/>
      <c r="C142" s="33"/>
      <c r="D142" s="34"/>
      <c r="E142" s="34"/>
    </row>
    <row r="143" spans="1:5" ht="46.5" customHeight="1">
      <c r="A143" s="37" t="s">
        <v>50</v>
      </c>
      <c r="B143" s="38"/>
      <c r="C143" s="23" t="s">
        <v>51</v>
      </c>
      <c r="D143" s="24">
        <f ca="1">SUM(INDEX(D:D,ROW()+1):INDEX(D:D,ROW($A$154)-1))</f>
        <v>0</v>
      </c>
      <c r="E143" s="24">
        <f ca="1">SUM(INDEX(E:E,ROW()+1):INDEX(E:E,ROW($A$154)-1))</f>
        <v>0</v>
      </c>
    </row>
    <row r="144" spans="1:5" ht="15.75">
      <c r="A144" s="15">
        <f>MAX(A$120:A143)+1</f>
        <v>21</v>
      </c>
      <c r="B144" s="33"/>
      <c r="C144" s="33"/>
      <c r="D144" s="34"/>
      <c r="E144" s="34"/>
    </row>
    <row r="145" spans="1:5" ht="15.75">
      <c r="A145" s="15">
        <f>MAX(A$120:A144)+1</f>
        <v>22</v>
      </c>
      <c r="B145" s="33"/>
      <c r="C145" s="33"/>
      <c r="D145" s="34"/>
      <c r="E145" s="34"/>
    </row>
    <row r="146" spans="1:5" ht="15.75">
      <c r="A146" s="15">
        <f>MAX(A$120:A145)+1</f>
        <v>23</v>
      </c>
      <c r="B146" s="33"/>
      <c r="C146" s="33"/>
      <c r="D146" s="34"/>
      <c r="E146" s="34"/>
    </row>
    <row r="147" spans="1:5" ht="15.75">
      <c r="A147" s="15">
        <f>MAX(A$120:A146)+1</f>
        <v>24</v>
      </c>
      <c r="B147" s="33"/>
      <c r="C147" s="33"/>
      <c r="D147" s="34"/>
      <c r="E147" s="34"/>
    </row>
    <row r="148" spans="1:5" ht="15.75">
      <c r="A148" s="15">
        <f>MAX(A$120:A147)+1</f>
        <v>25</v>
      </c>
      <c r="B148" s="33"/>
      <c r="C148" s="33"/>
      <c r="D148" s="34"/>
      <c r="E148" s="34"/>
    </row>
    <row r="149" spans="1:5" ht="15.75">
      <c r="A149" s="15">
        <f>MAX(A$120:A148)+1</f>
        <v>26</v>
      </c>
      <c r="B149" s="33"/>
      <c r="C149" s="33"/>
      <c r="D149" s="34"/>
      <c r="E149" s="34"/>
    </row>
    <row r="150" spans="1:5" ht="15.75">
      <c r="A150" s="15">
        <f>MAX(A$120:A149)+1</f>
        <v>27</v>
      </c>
      <c r="B150" s="33"/>
      <c r="C150" s="33"/>
      <c r="D150" s="34"/>
      <c r="E150" s="34"/>
    </row>
    <row r="151" spans="1:5" ht="15.75">
      <c r="A151" s="15">
        <f>MAX(A$120:A150)+1</f>
        <v>28</v>
      </c>
      <c r="B151" s="33"/>
      <c r="C151" s="33"/>
      <c r="D151" s="34"/>
      <c r="E151" s="34"/>
    </row>
    <row r="152" spans="1:5" ht="15.75">
      <c r="A152" s="15">
        <f>MAX(A$120:A151)+1</f>
        <v>29</v>
      </c>
      <c r="B152" s="33"/>
      <c r="C152" s="33"/>
      <c r="D152" s="34"/>
      <c r="E152" s="34"/>
    </row>
    <row r="153" spans="1:5" ht="15.75">
      <c r="A153" s="15">
        <f>MAX(A$120:A152)+1</f>
        <v>30</v>
      </c>
      <c r="B153" s="33"/>
      <c r="C153" s="33"/>
      <c r="D153" s="34"/>
      <c r="E153" s="34"/>
    </row>
    <row r="154" spans="1:5" ht="46.5" customHeight="1">
      <c r="A154" s="45" t="s">
        <v>52</v>
      </c>
      <c r="B154" s="46"/>
      <c r="C154" s="21" t="str" cm="1">
        <f t="array" aca="1" ref="C154" ca="1">IF(SUM(--(InKindKeep&gt;0))&gt;ROWS(INDEX(B:B,ROW()+1):INDEX(B:B,ROW($A$180)-1)),"WARNING: There are more in-kind expense lines than rows in this section. Insert rows here until this message clears.","Category and amounts copy automatically from In-Kind expenses. Add descriptions as needed.")</f>
        <v>Category and amounts copy automatically from In-Kind expenses. Add descriptions as needed.</v>
      </c>
      <c r="D154" s="27">
        <f ca="1">SUM(INDEX(D:D,ROW()+1):INDEX(D:D,ROW($A$180)-1))</f>
        <v>0</v>
      </c>
      <c r="E154" s="27">
        <f ca="1">SUM(INDEX(E:E,ROW()+1):INDEX(E:E,ROW($A$180)-1))</f>
        <v>0</v>
      </c>
    </row>
    <row r="155" spans="1:5" ht="15.75">
      <c r="A155" s="15">
        <f>MAX(A$120:A154)+1</f>
        <v>31</v>
      </c>
      <c r="B155" s="28" t="str" cm="1">
        <f t="array" aca="1" ref="B155" ca="1">IFERROR(INDEX(_xlfn._xlws.FILTER(InKindCat,InKindKeep&gt;0),ROW()-ROW($A$154)),"")</f>
        <v/>
      </c>
      <c r="C155" s="33"/>
      <c r="D155" s="26" t="str" cm="1">
        <f t="array" aca="1" ref="D155" ca="1">IFERROR(INDEX(_xlfn._xlws.FILTER(InKindBud,InKindKeep&gt;0),ROW()-ROW($A$154)),"")</f>
        <v/>
      </c>
      <c r="E155" s="26" t="str" cm="1">
        <f t="array" aca="1" ref="E155" ca="1">IFERROR(INDEX(_xlfn._xlws.FILTER(InKindAct,InKindKeep&gt;0),ROW()-ROW($A$154)),"")</f>
        <v/>
      </c>
    </row>
    <row r="156" spans="1:5" ht="15.75">
      <c r="A156" s="15">
        <f>MAX(A$120:A155)+1</f>
        <v>32</v>
      </c>
      <c r="B156" s="28" t="str" cm="1">
        <f t="array" aca="1" ref="B156" ca="1">IFERROR(INDEX(_xlfn._xlws.FILTER(InKindCat,InKindKeep&gt;0),ROW()-ROW($A$154)),"")</f>
        <v/>
      </c>
      <c r="C156" s="33"/>
      <c r="D156" s="26" t="str" cm="1">
        <f t="array" aca="1" ref="D156" ca="1">IFERROR(INDEX(_xlfn._xlws.FILTER(InKindBud,InKindKeep&gt;0),ROW()-ROW($A$154)),"")</f>
        <v/>
      </c>
      <c r="E156" s="26" t="str" cm="1">
        <f t="array" aca="1" ref="E156" ca="1">IFERROR(INDEX(_xlfn._xlws.FILTER(InKindAct,InKindKeep&gt;0),ROW()-ROW($A$154)),"")</f>
        <v/>
      </c>
    </row>
    <row r="157" spans="1:5" ht="15.75">
      <c r="A157" s="15">
        <f>MAX(A$120:A156)+1</f>
        <v>33</v>
      </c>
      <c r="B157" s="28" t="str" cm="1">
        <f t="array" aca="1" ref="B157" ca="1">IFERROR(INDEX(_xlfn._xlws.FILTER(InKindCat,InKindKeep&gt;0),ROW()-ROW($A$154)),"")</f>
        <v/>
      </c>
      <c r="C157" s="33"/>
      <c r="D157" s="26" t="str" cm="1">
        <f t="array" aca="1" ref="D157" ca="1">IFERROR(INDEX(_xlfn._xlws.FILTER(InKindBud,InKindKeep&gt;0),ROW()-ROW($A$154)),"")</f>
        <v/>
      </c>
      <c r="E157" s="26" t="str" cm="1">
        <f t="array" aca="1" ref="E157" ca="1">IFERROR(INDEX(_xlfn._xlws.FILTER(InKindAct,InKindKeep&gt;0),ROW()-ROW($A$154)),"")</f>
        <v/>
      </c>
    </row>
    <row r="158" spans="1:5" ht="15.75">
      <c r="A158" s="15">
        <f>MAX(A$120:A157)+1</f>
        <v>34</v>
      </c>
      <c r="B158" s="28" t="str" cm="1">
        <f t="array" aca="1" ref="B158" ca="1">IFERROR(INDEX(_xlfn._xlws.FILTER(InKindCat,InKindKeep&gt;0),ROW()-ROW($A$154)),"")</f>
        <v/>
      </c>
      <c r="C158" s="33"/>
      <c r="D158" s="26" t="str" cm="1">
        <f t="array" aca="1" ref="D158" ca="1">IFERROR(INDEX(_xlfn._xlws.FILTER(InKindBud,InKindKeep&gt;0),ROW()-ROW($A$154)),"")</f>
        <v/>
      </c>
      <c r="E158" s="26" t="str" cm="1">
        <f t="array" aca="1" ref="E158" ca="1">IFERROR(INDEX(_xlfn._xlws.FILTER(InKindAct,InKindKeep&gt;0),ROW()-ROW($A$154)),"")</f>
        <v/>
      </c>
    </row>
    <row r="159" spans="1:5" ht="15.75">
      <c r="A159" s="15">
        <f>MAX(A$120:A158)+1</f>
        <v>35</v>
      </c>
      <c r="B159" s="28" t="str" cm="1">
        <f t="array" aca="1" ref="B159" ca="1">IFERROR(INDEX(_xlfn._xlws.FILTER(InKindCat,InKindKeep&gt;0),ROW()-ROW($A$154)),"")</f>
        <v/>
      </c>
      <c r="C159" s="33"/>
      <c r="D159" s="26" t="str" cm="1">
        <f t="array" aca="1" ref="D159" ca="1">IFERROR(INDEX(_xlfn._xlws.FILTER(InKindBud,InKindKeep&gt;0),ROW()-ROW($A$154)),"")</f>
        <v/>
      </c>
      <c r="E159" s="26" t="str" cm="1">
        <f t="array" aca="1" ref="E159" ca="1">IFERROR(INDEX(_xlfn._xlws.FILTER(InKindAct,InKindKeep&gt;0),ROW()-ROW($A$154)),"")</f>
        <v/>
      </c>
    </row>
    <row r="160" spans="1:5" ht="15.75">
      <c r="A160" s="15">
        <f>MAX(A$120:A159)+1</f>
        <v>36</v>
      </c>
      <c r="B160" s="28" t="str" cm="1">
        <f t="array" aca="1" ref="B160" ca="1">IFERROR(INDEX(_xlfn._xlws.FILTER(InKindCat,InKindKeep&gt;0),ROW()-ROW($A$154)),"")</f>
        <v/>
      </c>
      <c r="C160" s="33"/>
      <c r="D160" s="26" t="str" cm="1">
        <f t="array" aca="1" ref="D160" ca="1">IFERROR(INDEX(_xlfn._xlws.FILTER(InKindBud,InKindKeep&gt;0),ROW()-ROW($A$154)),"")</f>
        <v/>
      </c>
      <c r="E160" s="26" t="str" cm="1">
        <f t="array" aca="1" ref="E160" ca="1">IFERROR(INDEX(_xlfn._xlws.FILTER(InKindAct,InKindKeep&gt;0),ROW()-ROW($A$154)),"")</f>
        <v/>
      </c>
    </row>
    <row r="161" spans="1:5" ht="15.75">
      <c r="A161" s="15">
        <f>MAX(A$120:A160)+1</f>
        <v>37</v>
      </c>
      <c r="B161" s="28" t="str" cm="1">
        <f t="array" aca="1" ref="B161" ca="1">IFERROR(INDEX(_xlfn._xlws.FILTER(InKindCat,InKindKeep&gt;0),ROW()-ROW($A$154)),"")</f>
        <v/>
      </c>
      <c r="C161" s="33"/>
      <c r="D161" s="26" t="str" cm="1">
        <f t="array" aca="1" ref="D161" ca="1">IFERROR(INDEX(_xlfn._xlws.FILTER(InKindBud,InKindKeep&gt;0),ROW()-ROW($A$154)),"")</f>
        <v/>
      </c>
      <c r="E161" s="26" t="str" cm="1">
        <f t="array" aca="1" ref="E161" ca="1">IFERROR(INDEX(_xlfn._xlws.FILTER(InKindAct,InKindKeep&gt;0),ROW()-ROW($A$154)),"")</f>
        <v/>
      </c>
    </row>
    <row r="162" spans="1:5" ht="15.75">
      <c r="A162" s="15">
        <f>MAX(A$120:A161)+1</f>
        <v>38</v>
      </c>
      <c r="B162" s="28" t="str" cm="1">
        <f t="array" aca="1" ref="B162" ca="1">IFERROR(INDEX(_xlfn._xlws.FILTER(InKindCat,InKindKeep&gt;0),ROW()-ROW($A$154)),"")</f>
        <v/>
      </c>
      <c r="C162" s="33"/>
      <c r="D162" s="26" t="str" cm="1">
        <f t="array" aca="1" ref="D162" ca="1">IFERROR(INDEX(_xlfn._xlws.FILTER(InKindBud,InKindKeep&gt;0),ROW()-ROW($A$154)),"")</f>
        <v/>
      </c>
      <c r="E162" s="26" t="str" cm="1">
        <f t="array" aca="1" ref="E162" ca="1">IFERROR(INDEX(_xlfn._xlws.FILTER(InKindAct,InKindKeep&gt;0),ROW()-ROW($A$154)),"")</f>
        <v/>
      </c>
    </row>
    <row r="163" spans="1:5" ht="15.75">
      <c r="A163" s="15">
        <f>MAX(A$120:A162)+1</f>
        <v>39</v>
      </c>
      <c r="B163" s="28" t="str" cm="1">
        <f t="array" aca="1" ref="B163" ca="1">IFERROR(INDEX(_xlfn._xlws.FILTER(InKindCat,InKindKeep&gt;0),ROW()-ROW($A$154)),"")</f>
        <v/>
      </c>
      <c r="C163" s="33"/>
      <c r="D163" s="26" t="str" cm="1">
        <f t="array" aca="1" ref="D163" ca="1">IFERROR(INDEX(_xlfn._xlws.FILTER(InKindBud,InKindKeep&gt;0),ROW()-ROW($A$154)),"")</f>
        <v/>
      </c>
      <c r="E163" s="26" t="str" cm="1">
        <f t="array" aca="1" ref="E163" ca="1">IFERROR(INDEX(_xlfn._xlws.FILTER(InKindAct,InKindKeep&gt;0),ROW()-ROW($A$154)),"")</f>
        <v/>
      </c>
    </row>
    <row r="164" spans="1:5" ht="15.75">
      <c r="A164" s="15">
        <f>MAX(A$120:A163)+1</f>
        <v>40</v>
      </c>
      <c r="B164" s="28" t="str" cm="1">
        <f t="array" aca="1" ref="B164" ca="1">IFERROR(INDEX(_xlfn._xlws.FILTER(InKindCat,InKindKeep&gt;0),ROW()-ROW($A$154)),"")</f>
        <v/>
      </c>
      <c r="C164" s="33"/>
      <c r="D164" s="26" t="str" cm="1">
        <f t="array" aca="1" ref="D164" ca="1">IFERROR(INDEX(_xlfn._xlws.FILTER(InKindBud,InKindKeep&gt;0),ROW()-ROW($A$154)),"")</f>
        <v/>
      </c>
      <c r="E164" s="26" t="str" cm="1">
        <f t="array" aca="1" ref="E164" ca="1">IFERROR(INDEX(_xlfn._xlws.FILTER(InKindAct,InKindKeep&gt;0),ROW()-ROW($A$154)),"")</f>
        <v/>
      </c>
    </row>
    <row r="165" spans="1:5" ht="15.75">
      <c r="A165" s="15">
        <f>MAX(A$120:A164)+1</f>
        <v>41</v>
      </c>
      <c r="B165" s="28" t="str" cm="1">
        <f t="array" aca="1" ref="B165" ca="1">IFERROR(INDEX(_xlfn._xlws.FILTER(InKindCat,InKindKeep&gt;0),ROW()-ROW($A$154)),"")</f>
        <v/>
      </c>
      <c r="C165" s="33"/>
      <c r="D165" s="26" t="str" cm="1">
        <f t="array" aca="1" ref="D165" ca="1">IFERROR(INDEX(_xlfn._xlws.FILTER(InKindBud,InKindKeep&gt;0),ROW()-ROW($A$154)),"")</f>
        <v/>
      </c>
      <c r="E165" s="26" t="str" cm="1">
        <f t="array" aca="1" ref="E165" ca="1">IFERROR(INDEX(_xlfn._xlws.FILTER(InKindAct,InKindKeep&gt;0),ROW()-ROW($A$154)),"")</f>
        <v/>
      </c>
    </row>
    <row r="166" spans="1:5" ht="15.75">
      <c r="A166" s="15">
        <f>MAX(A$120:A165)+1</f>
        <v>42</v>
      </c>
      <c r="B166" s="28" t="str" cm="1">
        <f t="array" aca="1" ref="B166" ca="1">IFERROR(INDEX(_xlfn._xlws.FILTER(InKindCat,InKindKeep&gt;0),ROW()-ROW($A$154)),"")</f>
        <v/>
      </c>
      <c r="C166" s="33"/>
      <c r="D166" s="26" t="str" cm="1">
        <f t="array" aca="1" ref="D166" ca="1">IFERROR(INDEX(_xlfn._xlws.FILTER(InKindBud,InKindKeep&gt;0),ROW()-ROW($A$154)),"")</f>
        <v/>
      </c>
      <c r="E166" s="26" t="str" cm="1">
        <f t="array" aca="1" ref="E166" ca="1">IFERROR(INDEX(_xlfn._xlws.FILTER(InKindAct,InKindKeep&gt;0),ROW()-ROW($A$154)),"")</f>
        <v/>
      </c>
    </row>
    <row r="167" spans="1:5" ht="15.75">
      <c r="A167" s="15">
        <f>MAX(A$120:A166)+1</f>
        <v>43</v>
      </c>
      <c r="B167" s="28" t="str" cm="1">
        <f t="array" aca="1" ref="B167" ca="1">IFERROR(INDEX(_xlfn._xlws.FILTER(InKindCat,InKindKeep&gt;0),ROW()-ROW($A$154)),"")</f>
        <v/>
      </c>
      <c r="C167" s="33"/>
      <c r="D167" s="26" t="str" cm="1">
        <f t="array" aca="1" ref="D167" ca="1">IFERROR(INDEX(_xlfn._xlws.FILTER(InKindBud,InKindKeep&gt;0),ROW()-ROW($A$154)),"")</f>
        <v/>
      </c>
      <c r="E167" s="26" t="str" cm="1">
        <f t="array" aca="1" ref="E167" ca="1">IFERROR(INDEX(_xlfn._xlws.FILTER(InKindAct,InKindKeep&gt;0),ROW()-ROW($A$154)),"")</f>
        <v/>
      </c>
    </row>
    <row r="168" spans="1:5" ht="15.75">
      <c r="A168" s="15">
        <f>MAX(A$120:A167)+1</f>
        <v>44</v>
      </c>
      <c r="B168" s="28" t="str" cm="1">
        <f t="array" aca="1" ref="B168" ca="1">IFERROR(INDEX(_xlfn._xlws.FILTER(InKindCat,InKindKeep&gt;0),ROW()-ROW($A$154)),"")</f>
        <v/>
      </c>
      <c r="C168" s="33"/>
      <c r="D168" s="26" t="str" cm="1">
        <f t="array" aca="1" ref="D168" ca="1">IFERROR(INDEX(_xlfn._xlws.FILTER(InKindBud,InKindKeep&gt;0),ROW()-ROW($A$154)),"")</f>
        <v/>
      </c>
      <c r="E168" s="26" t="str" cm="1">
        <f t="array" aca="1" ref="E168" ca="1">IFERROR(INDEX(_xlfn._xlws.FILTER(InKindAct,InKindKeep&gt;0),ROW()-ROW($A$154)),"")</f>
        <v/>
      </c>
    </row>
    <row r="169" spans="1:5" ht="15.75">
      <c r="A169" s="15">
        <f>MAX(A$120:A168)+1</f>
        <v>45</v>
      </c>
      <c r="B169" s="28" t="str" cm="1">
        <f t="array" aca="1" ref="B169" ca="1">IFERROR(INDEX(_xlfn._xlws.FILTER(InKindCat,InKindKeep&gt;0),ROW()-ROW($A$154)),"")</f>
        <v/>
      </c>
      <c r="C169" s="33"/>
      <c r="D169" s="26" t="str" cm="1">
        <f t="array" aca="1" ref="D169" ca="1">IFERROR(INDEX(_xlfn._xlws.FILTER(InKindBud,InKindKeep&gt;0),ROW()-ROW($A$154)),"")</f>
        <v/>
      </c>
      <c r="E169" s="26" t="str" cm="1">
        <f t="array" aca="1" ref="E169" ca="1">IFERROR(INDEX(_xlfn._xlws.FILTER(InKindAct,InKindKeep&gt;0),ROW()-ROW($A$154)),"")</f>
        <v/>
      </c>
    </row>
    <row r="170" spans="1:5" ht="15.75">
      <c r="A170" s="15">
        <f>MAX(A$120:A169)+1</f>
        <v>46</v>
      </c>
      <c r="B170" s="28" t="str" cm="1">
        <f t="array" aca="1" ref="B170" ca="1">IFERROR(INDEX(_xlfn._xlws.FILTER(InKindCat,InKindKeep&gt;0),ROW()-ROW($A$154)),"")</f>
        <v/>
      </c>
      <c r="C170" s="33"/>
      <c r="D170" s="26" t="str" cm="1">
        <f t="array" aca="1" ref="D170" ca="1">IFERROR(INDEX(_xlfn._xlws.FILTER(InKindBud,InKindKeep&gt;0),ROW()-ROW($A$154)),"")</f>
        <v/>
      </c>
      <c r="E170" s="26" t="str" cm="1">
        <f t="array" aca="1" ref="E170" ca="1">IFERROR(INDEX(_xlfn._xlws.FILTER(InKindAct,InKindKeep&gt;0),ROW()-ROW($A$154)),"")</f>
        <v/>
      </c>
    </row>
    <row r="171" spans="1:5" ht="15.75">
      <c r="A171" s="15">
        <f>MAX(A$120:A170)+1</f>
        <v>47</v>
      </c>
      <c r="B171" s="28" t="str" cm="1">
        <f t="array" aca="1" ref="B171" ca="1">IFERROR(INDEX(_xlfn._xlws.FILTER(InKindCat,InKindKeep&gt;0),ROW()-ROW($A$154)),"")</f>
        <v/>
      </c>
      <c r="C171" s="33"/>
      <c r="D171" s="26" t="str" cm="1">
        <f t="array" aca="1" ref="D171" ca="1">IFERROR(INDEX(_xlfn._xlws.FILTER(InKindBud,InKindKeep&gt;0),ROW()-ROW($A$154)),"")</f>
        <v/>
      </c>
      <c r="E171" s="26" t="str" cm="1">
        <f t="array" aca="1" ref="E171" ca="1">IFERROR(INDEX(_xlfn._xlws.FILTER(InKindAct,InKindKeep&gt;0),ROW()-ROW($A$154)),"")</f>
        <v/>
      </c>
    </row>
    <row r="172" spans="1:5" ht="15.75">
      <c r="A172" s="15">
        <f>MAX(A$120:A171)+1</f>
        <v>48</v>
      </c>
      <c r="B172" s="28" t="str" cm="1">
        <f t="array" aca="1" ref="B172" ca="1">IFERROR(INDEX(_xlfn._xlws.FILTER(InKindCat,InKindKeep&gt;0),ROW()-ROW($A$154)),"")</f>
        <v/>
      </c>
      <c r="C172" s="33"/>
      <c r="D172" s="26" t="str" cm="1">
        <f t="array" aca="1" ref="D172" ca="1">IFERROR(INDEX(_xlfn._xlws.FILTER(InKindBud,InKindKeep&gt;0),ROW()-ROW($A$154)),"")</f>
        <v/>
      </c>
      <c r="E172" s="26" t="str" cm="1">
        <f t="array" aca="1" ref="E172" ca="1">IFERROR(INDEX(_xlfn._xlws.FILTER(InKindAct,InKindKeep&gt;0),ROW()-ROW($A$154)),"")</f>
        <v/>
      </c>
    </row>
    <row r="173" spans="1:5" ht="15.75">
      <c r="A173" s="15">
        <f>MAX(A$120:A172)+1</f>
        <v>49</v>
      </c>
      <c r="B173" s="28" t="str" cm="1">
        <f t="array" aca="1" ref="B173" ca="1">IFERROR(INDEX(_xlfn._xlws.FILTER(InKindCat,InKindKeep&gt;0),ROW()-ROW($A$154)),"")</f>
        <v/>
      </c>
      <c r="C173" s="33"/>
      <c r="D173" s="26" t="str" cm="1">
        <f t="array" aca="1" ref="D173" ca="1">IFERROR(INDEX(_xlfn._xlws.FILTER(InKindBud,InKindKeep&gt;0),ROW()-ROW($A$154)),"")</f>
        <v/>
      </c>
      <c r="E173" s="26" t="str" cm="1">
        <f t="array" aca="1" ref="E173" ca="1">IFERROR(INDEX(_xlfn._xlws.FILTER(InKindAct,InKindKeep&gt;0),ROW()-ROW($A$154)),"")</f>
        <v/>
      </c>
    </row>
    <row r="174" spans="1:5" ht="15.75">
      <c r="A174" s="15">
        <f>MAX(A$120:A173)+1</f>
        <v>50</v>
      </c>
      <c r="B174" s="28" t="str" cm="1">
        <f t="array" aca="1" ref="B174" ca="1">IFERROR(INDEX(_xlfn._xlws.FILTER(InKindCat,InKindKeep&gt;0),ROW()-ROW($A$154)),"")</f>
        <v/>
      </c>
      <c r="C174" s="33"/>
      <c r="D174" s="26" t="str" cm="1">
        <f t="array" aca="1" ref="D174" ca="1">IFERROR(INDEX(_xlfn._xlws.FILTER(InKindBud,InKindKeep&gt;0),ROW()-ROW($A$154)),"")</f>
        <v/>
      </c>
      <c r="E174" s="26" t="str" cm="1">
        <f t="array" aca="1" ref="E174" ca="1">IFERROR(INDEX(_xlfn._xlws.FILTER(InKindAct,InKindKeep&gt;0),ROW()-ROW($A$154)),"")</f>
        <v/>
      </c>
    </row>
    <row r="175" spans="1:5" ht="15.75">
      <c r="A175" s="15">
        <f>MAX(A$120:A174)+1</f>
        <v>51</v>
      </c>
      <c r="B175" s="28" t="str" cm="1">
        <f t="array" aca="1" ref="B175" ca="1">IFERROR(INDEX(_xlfn._xlws.FILTER(InKindCat,InKindKeep&gt;0),ROW()-ROW($A$154)),"")</f>
        <v/>
      </c>
      <c r="C175" s="33"/>
      <c r="D175" s="26" t="str" cm="1">
        <f t="array" aca="1" ref="D175" ca="1">IFERROR(INDEX(_xlfn._xlws.FILTER(InKindBud,InKindKeep&gt;0),ROW()-ROW($A$154)),"")</f>
        <v/>
      </c>
      <c r="E175" s="26" t="str" cm="1">
        <f t="array" aca="1" ref="E175" ca="1">IFERROR(INDEX(_xlfn._xlws.FILTER(InKindAct,InKindKeep&gt;0),ROW()-ROW($A$154)),"")</f>
        <v/>
      </c>
    </row>
    <row r="176" spans="1:5" ht="15.75">
      <c r="A176" s="15">
        <f>MAX(A$120:A175)+1</f>
        <v>52</v>
      </c>
      <c r="B176" s="28" t="str" cm="1">
        <f t="array" aca="1" ref="B176" ca="1">IFERROR(INDEX(_xlfn._xlws.FILTER(InKindCat,InKindKeep&gt;0),ROW()-ROW($A$154)),"")</f>
        <v/>
      </c>
      <c r="C176" s="33"/>
      <c r="D176" s="26" t="str" cm="1">
        <f t="array" aca="1" ref="D176" ca="1">IFERROR(INDEX(_xlfn._xlws.FILTER(InKindBud,InKindKeep&gt;0),ROW()-ROW($A$154)),"")</f>
        <v/>
      </c>
      <c r="E176" s="26" t="str" cm="1">
        <f t="array" aca="1" ref="E176" ca="1">IFERROR(INDEX(_xlfn._xlws.FILTER(InKindAct,InKindKeep&gt;0),ROW()-ROW($A$154)),"")</f>
        <v/>
      </c>
    </row>
    <row r="177" spans="1:5" ht="15.75">
      <c r="A177" s="15">
        <f>MAX(A$120:A176)+1</f>
        <v>53</v>
      </c>
      <c r="B177" s="28" t="str" cm="1">
        <f t="array" aca="1" ref="B177" ca="1">IFERROR(INDEX(_xlfn._xlws.FILTER(InKindCat,InKindKeep&gt;0),ROW()-ROW($A$154)),"")</f>
        <v/>
      </c>
      <c r="C177" s="33"/>
      <c r="D177" s="26" t="str" cm="1">
        <f t="array" aca="1" ref="D177" ca="1">IFERROR(INDEX(_xlfn._xlws.FILTER(InKindBud,InKindKeep&gt;0),ROW()-ROW($A$154)),"")</f>
        <v/>
      </c>
      <c r="E177" s="26" t="str" cm="1">
        <f t="array" aca="1" ref="E177" ca="1">IFERROR(INDEX(_xlfn._xlws.FILTER(InKindAct,InKindKeep&gt;0),ROW()-ROW($A$154)),"")</f>
        <v/>
      </c>
    </row>
    <row r="178" spans="1:5" ht="15.75">
      <c r="A178" s="15">
        <f>MAX(A$120:A177)+1</f>
        <v>54</v>
      </c>
      <c r="B178" s="28" t="str" cm="1">
        <f t="array" aca="1" ref="B178" ca="1">IFERROR(INDEX(_xlfn._xlws.FILTER(InKindCat,InKindKeep&gt;0),ROW()-ROW($A$154)),"")</f>
        <v/>
      </c>
      <c r="C178" s="33"/>
      <c r="D178" s="26" t="str" cm="1">
        <f t="array" aca="1" ref="D178" ca="1">IFERROR(INDEX(_xlfn._xlws.FILTER(InKindBud,InKindKeep&gt;0),ROW()-ROW($A$154)),"")</f>
        <v/>
      </c>
      <c r="E178" s="26" t="str" cm="1">
        <f t="array" aca="1" ref="E178" ca="1">IFERROR(INDEX(_xlfn._xlws.FILTER(InKindAct,InKindKeep&gt;0),ROW()-ROW($A$154)),"")</f>
        <v/>
      </c>
    </row>
    <row r="179" spans="1:5" ht="15.75">
      <c r="A179" s="15">
        <f>MAX(A$120:A178)+1</f>
        <v>55</v>
      </c>
      <c r="B179" s="28" t="str" cm="1">
        <f t="array" aca="1" ref="B179" ca="1">IFERROR(INDEX(_xlfn._xlws.FILTER(InKindCat,InKindKeep&gt;0),ROW()-ROW($A$154)),"")</f>
        <v/>
      </c>
      <c r="C179" s="33"/>
      <c r="D179" s="26" t="str" cm="1">
        <f t="array" aca="1" ref="D179" ca="1">IFERROR(INDEX(_xlfn._xlws.FILTER(InKindBud,InKindKeep&gt;0),ROW()-ROW($A$154)),"")</f>
        <v/>
      </c>
      <c r="E179" s="26" t="str" cm="1">
        <f t="array" aca="1" ref="E179" ca="1">IFERROR(INDEX(_xlfn._xlws.FILTER(InKindAct,InKindKeep&gt;0),ROW()-ROW($A$154)),"")</f>
        <v/>
      </c>
    </row>
    <row r="180" spans="1:5" ht="15.75">
      <c r="A180" s="37" t="s">
        <v>53</v>
      </c>
      <c r="B180" s="38"/>
      <c r="C180" s="23" t="s">
        <v>54</v>
      </c>
      <c r="D180" s="24">
        <f ca="1">SUM(INDEX(D:D,ROW()+1):INDEX(D:D,ROW($A$191)-1))</f>
        <v>0</v>
      </c>
      <c r="E180" s="24">
        <f ca="1">SUM(INDEX(E:E,ROW()+1):INDEX(E:E,ROW($A$191)-1))</f>
        <v>0</v>
      </c>
    </row>
    <row r="181" spans="1:5" ht="15.75">
      <c r="A181" s="15">
        <f>MAX(A$120:A180)+1</f>
        <v>56</v>
      </c>
      <c r="B181" s="33"/>
      <c r="C181" s="33"/>
      <c r="D181" s="34"/>
      <c r="E181" s="34"/>
    </row>
    <row r="182" spans="1:5" ht="15.75">
      <c r="A182" s="15">
        <f>MAX(A$120:A181)+1</f>
        <v>57</v>
      </c>
      <c r="B182" s="33"/>
      <c r="C182" s="33"/>
      <c r="D182" s="34"/>
      <c r="E182" s="34"/>
    </row>
    <row r="183" spans="1:5" ht="15.75">
      <c r="A183" s="15">
        <f>MAX(A$120:A182)+1</f>
        <v>58</v>
      </c>
      <c r="B183" s="33"/>
      <c r="C183" s="33"/>
      <c r="D183" s="34"/>
      <c r="E183" s="34"/>
    </row>
    <row r="184" spans="1:5" ht="15.75">
      <c r="A184" s="15">
        <f>MAX(A$120:A183)+1</f>
        <v>59</v>
      </c>
      <c r="B184" s="33"/>
      <c r="C184" s="33"/>
      <c r="D184" s="34"/>
      <c r="E184" s="34"/>
    </row>
    <row r="185" spans="1:5" ht="15.75">
      <c r="A185" s="15">
        <f>MAX(A$120:A184)+1</f>
        <v>60</v>
      </c>
      <c r="B185" s="33"/>
      <c r="C185" s="33"/>
      <c r="D185" s="34"/>
      <c r="E185" s="34"/>
    </row>
    <row r="186" spans="1:5" ht="15.75">
      <c r="A186" s="15">
        <f>MAX(A$120:A185)+1</f>
        <v>61</v>
      </c>
      <c r="B186" s="33"/>
      <c r="C186" s="33"/>
      <c r="D186" s="34"/>
      <c r="E186" s="34"/>
    </row>
    <row r="187" spans="1:5" ht="15.75">
      <c r="A187" s="15">
        <f>MAX(A$120:A186)+1</f>
        <v>62</v>
      </c>
      <c r="B187" s="33"/>
      <c r="C187" s="33"/>
      <c r="D187" s="34"/>
      <c r="E187" s="34"/>
    </row>
    <row r="188" spans="1:5" ht="15.75">
      <c r="A188" s="15">
        <f>MAX(A$120:A187)+1</f>
        <v>63</v>
      </c>
      <c r="B188" s="33"/>
      <c r="C188" s="33"/>
      <c r="D188" s="34"/>
      <c r="E188" s="34"/>
    </row>
    <row r="189" spans="1:5" ht="15.75">
      <c r="A189" s="15">
        <f>MAX(A$120:A188)+1</f>
        <v>64</v>
      </c>
      <c r="B189" s="33"/>
      <c r="C189" s="33"/>
      <c r="D189" s="34"/>
      <c r="E189" s="34"/>
    </row>
    <row r="190" spans="1:5" ht="15.75">
      <c r="A190" s="15">
        <f>MAX(A$120:A189)+1</f>
        <v>65</v>
      </c>
      <c r="B190" s="33"/>
      <c r="C190" s="33"/>
      <c r="D190" s="34"/>
      <c r="E190" s="34"/>
    </row>
    <row r="191" spans="1:5" ht="15.75">
      <c r="A191" s="47" t="s">
        <v>55</v>
      </c>
      <c r="B191" s="47"/>
      <c r="C191" s="48"/>
      <c r="D191" s="18">
        <f ca="1">SUM(D121,D132,D143,D154,D180)</f>
        <v>0</v>
      </c>
      <c r="E191" s="18">
        <f ca="1">SUM(E121,E132,E143,E154,E180)</f>
        <v>0</v>
      </c>
    </row>
    <row r="192" spans="1:5" ht="15.75">
      <c r="A192" s="35" t="s">
        <v>56</v>
      </c>
      <c r="B192" s="35"/>
      <c r="C192" s="39"/>
      <c r="D192" s="19">
        <f ca="1">D154</f>
        <v>0</v>
      </c>
      <c r="E192" s="19">
        <f ca="1">E154</f>
        <v>0</v>
      </c>
    </row>
    <row r="193" spans="1:5" ht="15.75">
      <c r="A193" s="35" t="s">
        <v>36</v>
      </c>
      <c r="B193" s="35"/>
      <c r="C193" s="39"/>
      <c r="D193" s="19">
        <f ca="1">D112</f>
        <v>0</v>
      </c>
      <c r="E193" s="19">
        <f ca="1">E112</f>
        <v>0</v>
      </c>
    </row>
    <row r="194" spans="1:5" ht="15.75">
      <c r="A194" s="35" t="s">
        <v>57</v>
      </c>
      <c r="B194" s="35"/>
      <c r="C194" s="39"/>
      <c r="D194" s="19">
        <f ca="1">D192-D193</f>
        <v>0</v>
      </c>
      <c r="E194" s="19">
        <f ca="1">E192-E193</f>
        <v>0</v>
      </c>
    </row>
    <row r="195" spans="1:5" ht="15.75">
      <c r="A195" s="6"/>
      <c r="B195" s="7"/>
      <c r="C195" s="20"/>
      <c r="D195" s="10"/>
      <c r="E195" s="10"/>
    </row>
    <row r="196" spans="1:5" ht="15.75">
      <c r="A196" s="41" t="s">
        <v>55</v>
      </c>
      <c r="B196" s="41"/>
      <c r="C196" s="42"/>
      <c r="D196" s="29">
        <f ca="1">D191</f>
        <v>0</v>
      </c>
      <c r="E196" s="29">
        <f ca="1">E191</f>
        <v>0</v>
      </c>
    </row>
    <row r="197" spans="1:5" ht="15.75">
      <c r="A197" s="41" t="s">
        <v>58</v>
      </c>
      <c r="B197" s="41"/>
      <c r="C197" s="42"/>
      <c r="D197" s="29">
        <f ca="1">D113</f>
        <v>0</v>
      </c>
      <c r="E197" s="29">
        <f ca="1">E113</f>
        <v>0</v>
      </c>
    </row>
    <row r="198" spans="1:5" ht="15.75">
      <c r="A198" s="43" t="s">
        <v>59</v>
      </c>
      <c r="B198" s="43"/>
      <c r="C198" s="44"/>
      <c r="D198" s="30">
        <f ca="1">D196-D197</f>
        <v>0</v>
      </c>
      <c r="E198" s="30">
        <f ca="1">E196-E197</f>
        <v>0</v>
      </c>
    </row>
    <row r="199" spans="1:5" ht="15.75">
      <c r="A199" s="35" t="s">
        <v>60</v>
      </c>
      <c r="B199" s="35"/>
      <c r="C199" s="31">
        <f ca="1">IFERROR(D199/D197,0)</f>
        <v>0</v>
      </c>
      <c r="D199" s="19">
        <f>$D$4</f>
        <v>0</v>
      </c>
      <c r="E199" s="19">
        <f>E133</f>
        <v>0</v>
      </c>
    </row>
    <row r="200" spans="1:5" ht="15.75">
      <c r="A200" s="35" t="s">
        <v>61</v>
      </c>
      <c r="B200" s="35"/>
      <c r="C200" s="31">
        <f ca="1">IFERROR(D200/D197,0)</f>
        <v>0</v>
      </c>
      <c r="D200" s="19">
        <f ca="1">D196-D199</f>
        <v>0</v>
      </c>
      <c r="E200" s="19">
        <f ca="1">E196-E199</f>
        <v>0</v>
      </c>
    </row>
    <row r="201" spans="1:5" ht="31.5" customHeight="1">
      <c r="A201" s="39" t="s">
        <v>62</v>
      </c>
      <c r="B201" s="39"/>
      <c r="C201" s="32" t="str">
        <f>IFERROR(_xlfn.XLOOKUP($D$5,ProjectCategories[Project Category],ProjectCategories[Maximum Grant]),"")</f>
        <v/>
      </c>
      <c r="D201" s="19" t="str">
        <f ca="1">IF($C$201="","",MIN($C$201,D197*0.5))</f>
        <v/>
      </c>
      <c r="E201" s="19" t="str">
        <f ca="1">IF($C$201="","",MIN($C$201,E197*0.5))</f>
        <v/>
      </c>
    </row>
    <row r="202" spans="1:5" ht="31.5" customHeight="1">
      <c r="A202" s="40" t="str">
        <f ca="1">IF(OR(C199&gt;0.5,IFERROR(E199/E197,0)&gt;0.5),IF(AND(C199&gt;0.5,IFERROR(E199/E197,0)&gt;0.5),"ERROR: The Cultural Infrastructure Grant exceeds 50% of total project costs in both Budgeted ("&amp;TEXT(C199,"0.0%")&amp;") and Actual ("&amp;TEXT(IFERROR(E199/E197,0),"0.0%")&amp;").",IF(C199&gt;0.5,"ERROR: The Cultural Infrastructure Grant request cannot exceed 50% of total project costs. Current Budgeted request: "&amp;TEXT(C199,"0.0%")&amp;" of total expenses.","ERROR: The Actual Cultural Infrastructure Grant exceeds 50% of actual project costs. Current Actual: "&amp;TEXT(IFERROR(E199/E197,0),"0.0%")&amp;" of total expenses.")),"")</f>
        <v/>
      </c>
      <c r="B202" s="40"/>
      <c r="C202" s="40"/>
      <c r="D202" s="40"/>
      <c r="E202" s="40"/>
    </row>
    <row r="203" spans="1:5" ht="31.5" customHeight="1">
      <c r="A203" s="36" t="str">
        <f>IF($D$5="","ALERT: Please select a Project Category at the top of this form to confirm your maximum eligible grant.",IF(D199&gt;C201,"ERROR: The grant request exceeds the "&amp;$D$5&amp;" category maximum of "&amp;TEXT(C201,"$#,##0")&amp;".",""))</f>
        <v>ALERT: Please select a Project Category at the top of this form to confirm your maximum eligible grant.</v>
      </c>
      <c r="B203" s="36"/>
      <c r="C203" s="36"/>
      <c r="D203" s="36"/>
      <c r="E203" s="36"/>
    </row>
    <row r="204" spans="1:5" ht="31.5" customHeight="1">
      <c r="A204" s="36" t="str">
        <f ca="1">IF(OR(ROUND(D198,2)&lt;&gt;0,ROUND(E198,2)&lt;&gt;0),IF(AND(ROUND(D198,2)&lt;&gt;0,ROUND(E198,2)&lt;&gt;0),"ERROR: Total revenue and total expenses must balance. Budgeted difference: "&amp;TEXT(D198,"$#,##0.00;-$#,##0.00")&amp;"; Actual difference: "&amp;TEXT(E198,"$#,##0.00;-$#,##0.00")&amp;".",IF(ROUND(D198,2)&lt;&gt;0,"ERROR: Budgeted revenue and expenses must balance. Current difference: "&amp;TEXT(D198,"$#,##0.00;-$#,##0.00")&amp;".","ERROR: Actual revenue and expenses must balance. Current difference: "&amp;TEXT(E198,"$#,##0.00;-$#,##0.00")&amp;".")),"")</f>
        <v/>
      </c>
      <c r="B204" s="36"/>
      <c r="C204" s="36"/>
      <c r="D204" s="36"/>
      <c r="E204" s="36"/>
    </row>
    <row r="205" spans="1:5" ht="31.5" customHeight="1">
      <c r="A205" s="36" t="str">
        <f ca="1">IF(OR(ROUND(D194,2)&lt;&gt;0,ROUND(E194,2)&lt;&gt;0),IF(AND(ROUND(D194,2)&lt;&gt;0,ROUND(E194,2)&lt;&gt;0),"ERROR: In-Kind Revenue must equal In-Kind Expenses. Budgeted difference: "&amp;TEXT(D194,"$#,##0.00;-$#,##0.00")&amp;"; Actual difference: "&amp;TEXT(E194,"$#,##0.00;-$#,##0.00")&amp;".",IF(ROUND(D194,2)&lt;&gt;0,"ERROR: Budgeted In-Kind Revenue must equal In-Kind Expenses. Current difference: "&amp;TEXT(D194,"$#,##0.00;-$#,##0.00")&amp;".","ERROR: Actual In-Kind Revenue must equal In-Kind Expenses. Current difference: "&amp;TEXT(E194,"$#,##0.00;-$#,##0.00")&amp;".")),"")</f>
        <v/>
      </c>
      <c r="B205" s="36"/>
      <c r="C205" s="36"/>
      <c r="D205" s="36"/>
      <c r="E205" s="36"/>
    </row>
    <row r="206" spans="1:5" ht="15.75">
      <c r="A206" s="1"/>
      <c r="B206" s="1"/>
      <c r="C206" s="1"/>
      <c r="D206" s="1"/>
      <c r="E206" s="1"/>
    </row>
  </sheetData>
  <mergeCells count="49">
    <mergeCell ref="A8:E8"/>
    <mergeCell ref="A9:E9"/>
    <mergeCell ref="A10:E10"/>
    <mergeCell ref="A12:E12"/>
    <mergeCell ref="A1:E1"/>
    <mergeCell ref="A2:E2"/>
    <mergeCell ref="D3:E3"/>
    <mergeCell ref="A6:E6"/>
    <mergeCell ref="A7:E7"/>
    <mergeCell ref="D4:E4"/>
    <mergeCell ref="A104:B104"/>
    <mergeCell ref="A98:B98"/>
    <mergeCell ref="A59:B59"/>
    <mergeCell ref="A65:B65"/>
    <mergeCell ref="A81:B81"/>
    <mergeCell ref="A87:B87"/>
    <mergeCell ref="A14:B14"/>
    <mergeCell ref="A25:B25"/>
    <mergeCell ref="A31:B31"/>
    <mergeCell ref="A42:B42"/>
    <mergeCell ref="A48:B48"/>
    <mergeCell ref="A108:B108"/>
    <mergeCell ref="A111:C111"/>
    <mergeCell ref="A112:C112"/>
    <mergeCell ref="A113:C113"/>
    <mergeCell ref="A116:E116"/>
    <mergeCell ref="A192:C192"/>
    <mergeCell ref="A193:C193"/>
    <mergeCell ref="A117:E117"/>
    <mergeCell ref="A118:E118"/>
    <mergeCell ref="A119:E119"/>
    <mergeCell ref="A121:B121"/>
    <mergeCell ref="A143:B143"/>
    <mergeCell ref="A200:B200"/>
    <mergeCell ref="A205:E205"/>
    <mergeCell ref="A132:B132"/>
    <mergeCell ref="D5:E5"/>
    <mergeCell ref="A201:B201"/>
    <mergeCell ref="A202:E202"/>
    <mergeCell ref="A203:E203"/>
    <mergeCell ref="A204:E204"/>
    <mergeCell ref="A194:C194"/>
    <mergeCell ref="A196:C196"/>
    <mergeCell ref="A197:C197"/>
    <mergeCell ref="A198:C198"/>
    <mergeCell ref="A199:B199"/>
    <mergeCell ref="A154:B154"/>
    <mergeCell ref="A180:B180"/>
    <mergeCell ref="A191:C191"/>
  </mergeCells>
  <conditionalFormatting sqref="C199">
    <cfRule type="cellIs" dxfId="6" priority="4" operator="greaterThan">
      <formula>0.5</formula>
    </cfRule>
  </conditionalFormatting>
  <conditionalFormatting sqref="C201">
    <cfRule type="cellIs" dxfId="5" priority="1" operator="greaterThan">
      <formula>0.5</formula>
    </cfRule>
  </conditionalFormatting>
  <conditionalFormatting sqref="D4">
    <cfRule type="expression" dxfId="4" priority="6">
      <formula>AND(ISNUMBER($D$201),$D$4&gt;$D$201)</formula>
    </cfRule>
  </conditionalFormatting>
  <conditionalFormatting sqref="D199">
    <cfRule type="expression" dxfId="3" priority="5">
      <formula>AND(ISNUMBER($D$201),$D$4&gt;$D$201)</formula>
    </cfRule>
  </conditionalFormatting>
  <conditionalFormatting sqref="D194:E194">
    <cfRule type="cellIs" dxfId="2" priority="2" operator="notBetween">
      <formula>0</formula>
      <formula>0</formula>
    </cfRule>
  </conditionalFormatting>
  <conditionalFormatting sqref="D198:E198">
    <cfRule type="cellIs" dxfId="1" priority="3" operator="notBetween">
      <formula>0</formula>
      <formula>0</formula>
    </cfRule>
  </conditionalFormatting>
  <dataValidations count="12">
    <dataValidation type="list" allowBlank="1" showInputMessage="1" showErrorMessage="1" errorTitle="Invalid Entry" error="Please select a valid category from the drop-down list, or choose &quot;Other&quot; if your item is not listed." sqref="B15:B24 B26:B30" xr:uid="{81BB3634-1177-4E65-A96C-AC6B862F01AB}">
      <formula1>ConsultantCategoryList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32:B41 B43:B47" xr:uid="{404C795B-2AE1-43A4-95F5-4B0E10A8E0C0}">
      <formula1>ConstructionCategoryList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49:B58 B60:B64" xr:uid="{BC8E1977-4BDD-4375-B752-C7A19897CE51}">
      <formula1>PropertyCategoryList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66:B80 B82:B86" xr:uid="{FFBD1E02-D861-4063-95D2-1BBA89E4B6E5}">
      <formula1>EquipmentCategoryList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88:B97 B99:B103" xr:uid="{A91CBA16-81B5-4544-A025-7BDCDBE8E3A8}">
      <formula1>AdminCategoryList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105:B107" xr:uid="{127086D4-0274-46C4-8878-C11728CAA0A4}">
      <formula1>ContingencyCategoryList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109:B110" xr:uid="{7CA905C7-604E-440C-A080-E64C55865696}">
      <formula1>TaxCategoryList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122:B131 B134:B142" xr:uid="{C314D0A1-A325-4C3F-B7AC-CBCCB204A32D}">
      <formula1>PublicSectorCategoryList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144:B153" xr:uid="{97A893FF-817C-4F9D-AEEF-8B896A2AA9F6}">
      <formula1>PrivateSectorCategoryList</formula1>
    </dataValidation>
    <dataValidation type="list" allowBlank="1" showInputMessage="1" showErrorMessage="1" errorTitle="Invalid Entry" error="Please select a valid category from the drop-down list, or choose &quot;Other&quot; if your item is not listed." sqref="B181:B190" xr:uid="{8348B2CA-C44D-4D6B-82E3-F98ECE9B0865}">
      <formula1>OtherRevenueCategoryList</formula1>
    </dataValidation>
    <dataValidation type="decimal" operator="greaterThanOrEqual" allowBlank="1" showInputMessage="1" showErrorMessage="1" errorTitle="Invalid Amount" error="Please enter a dollar amount (0 or greater)." sqref="D4" xr:uid="{D5C31B6A-BA9F-4C60-B9DF-BC08B3DD6006}">
      <formula1>0</formula1>
    </dataValidation>
    <dataValidation type="list" allowBlank="1" showInputMessage="1" showErrorMessage="1" errorTitle="Project Category" error="Please select a project category from the list." sqref="D5" xr:uid="{8A66D3F9-3030-4D4D-BFB6-E2289DB37839}">
      <formula1>ProjectCategoryList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F0E7-2531-4113-B887-5FF3E3F63CE0}">
  <dimension ref="A1:V7"/>
  <sheetViews>
    <sheetView workbookViewId="0"/>
  </sheetViews>
  <sheetFormatPr defaultRowHeight="15"/>
  <cols>
    <col min="1" max="1" width="41.85546875" customWidth="1"/>
    <col min="3" max="3" width="41.85546875" customWidth="1"/>
    <col min="5" max="5" width="41.85546875" customWidth="1"/>
    <col min="7" max="7" width="41.85546875" customWidth="1"/>
    <col min="9" max="9" width="41.85546875" customWidth="1"/>
    <col min="11" max="11" width="41.85546875" customWidth="1"/>
    <col min="13" max="13" width="41.85546875" customWidth="1"/>
    <col min="15" max="15" width="41.85546875" customWidth="1"/>
    <col min="17" max="17" width="41.85546875" customWidth="1"/>
    <col min="19" max="19" width="41.85546875" customWidth="1"/>
    <col min="21" max="21" width="16.7109375" customWidth="1"/>
    <col min="22" max="22" width="16.5703125" customWidth="1"/>
  </cols>
  <sheetData>
    <row r="1" spans="1:22">
      <c r="A1" t="s">
        <v>63</v>
      </c>
      <c r="C1" t="s">
        <v>64</v>
      </c>
      <c r="E1" t="s">
        <v>65</v>
      </c>
      <c r="G1" t="s">
        <v>66</v>
      </c>
      <c r="I1" t="s">
        <v>29</v>
      </c>
      <c r="K1" t="s">
        <v>67</v>
      </c>
      <c r="M1" t="s">
        <v>33</v>
      </c>
      <c r="O1" t="s">
        <v>68</v>
      </c>
      <c r="Q1" t="s">
        <v>50</v>
      </c>
      <c r="S1" t="s">
        <v>69</v>
      </c>
      <c r="U1" t="s">
        <v>70</v>
      </c>
      <c r="V1" t="s">
        <v>71</v>
      </c>
    </row>
    <row r="2" spans="1:22">
      <c r="A2" t="s">
        <v>72</v>
      </c>
      <c r="C2" t="s">
        <v>73</v>
      </c>
      <c r="E2" t="s">
        <v>74</v>
      </c>
      <c r="G2" t="s">
        <v>75</v>
      </c>
      <c r="I2" t="s">
        <v>76</v>
      </c>
      <c r="K2" t="s">
        <v>67</v>
      </c>
      <c r="M2" t="s">
        <v>77</v>
      </c>
      <c r="O2" t="s">
        <v>78</v>
      </c>
      <c r="Q2" t="s">
        <v>79</v>
      </c>
      <c r="S2" t="s">
        <v>80</v>
      </c>
      <c r="U2" t="s">
        <v>81</v>
      </c>
      <c r="V2" s="5">
        <v>250000</v>
      </c>
    </row>
    <row r="3" spans="1:22">
      <c r="A3" t="s">
        <v>82</v>
      </c>
      <c r="C3" t="s">
        <v>83</v>
      </c>
      <c r="E3" t="s">
        <v>84</v>
      </c>
      <c r="G3" t="s">
        <v>85</v>
      </c>
      <c r="I3" t="s">
        <v>86</v>
      </c>
      <c r="O3" t="s">
        <v>87</v>
      </c>
      <c r="Q3" t="s">
        <v>88</v>
      </c>
      <c r="S3" t="s">
        <v>86</v>
      </c>
      <c r="U3" t="s">
        <v>89</v>
      </c>
      <c r="V3" s="5">
        <v>75000</v>
      </c>
    </row>
    <row r="4" spans="1:22">
      <c r="A4" t="s">
        <v>90</v>
      </c>
      <c r="C4" t="s">
        <v>91</v>
      </c>
      <c r="E4" t="s">
        <v>86</v>
      </c>
      <c r="G4" t="s">
        <v>86</v>
      </c>
      <c r="O4" t="s">
        <v>92</v>
      </c>
      <c r="Q4" t="s">
        <v>93</v>
      </c>
      <c r="U4" t="s">
        <v>94</v>
      </c>
      <c r="V4" s="5">
        <v>50000</v>
      </c>
    </row>
    <row r="5" spans="1:22">
      <c r="A5" t="s">
        <v>95</v>
      </c>
      <c r="C5" t="s">
        <v>96</v>
      </c>
      <c r="O5" t="s">
        <v>97</v>
      </c>
      <c r="Q5" t="s">
        <v>98</v>
      </c>
      <c r="U5" t="s">
        <v>99</v>
      </c>
      <c r="V5" s="5">
        <v>25000</v>
      </c>
    </row>
    <row r="6" spans="1:22">
      <c r="A6" t="s">
        <v>86</v>
      </c>
      <c r="C6" t="s">
        <v>100</v>
      </c>
      <c r="O6" t="s">
        <v>101</v>
      </c>
      <c r="Q6" t="s">
        <v>102</v>
      </c>
      <c r="U6" t="s">
        <v>103</v>
      </c>
      <c r="V6" s="5">
        <v>15000</v>
      </c>
    </row>
    <row r="7" spans="1:22">
      <c r="C7" t="s">
        <v>104</v>
      </c>
      <c r="Q7" t="s">
        <v>86</v>
      </c>
    </row>
  </sheetData>
  <sheetProtection sheet="1" objects="1" scenarios="1"/>
  <pageMargins left="0.7" right="0.7" top="0.75" bottom="0.75" header="0.3" footer="0.3"/>
  <tableParts count="11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1CD1-87D2-47E1-9DC7-0FBF7A81C9F5}">
  <dimension ref="A1:B37"/>
  <sheetViews>
    <sheetView topLeftCell="A19" workbookViewId="0"/>
  </sheetViews>
  <sheetFormatPr defaultRowHeight="15"/>
  <cols>
    <col min="1" max="1" width="54.5703125" customWidth="1"/>
    <col min="2" max="2" width="25.42578125" customWidth="1"/>
  </cols>
  <sheetData>
    <row r="1" spans="1:2">
      <c r="A1" s="3" t="s">
        <v>105</v>
      </c>
      <c r="B1" s="3" t="s">
        <v>106</v>
      </c>
    </row>
    <row r="2" spans="1:2">
      <c r="A2" t="s">
        <v>107</v>
      </c>
      <c r="B2" s="2">
        <f ca="1">'Financial Reporting Form'!D121</f>
        <v>0</v>
      </c>
    </row>
    <row r="3" spans="1:2">
      <c r="A3" t="s">
        <v>108</v>
      </c>
      <c r="B3" s="2">
        <f ca="1">'Financial Reporting Form'!D132</f>
        <v>0</v>
      </c>
    </row>
    <row r="4" spans="1:2">
      <c r="A4" t="s">
        <v>109</v>
      </c>
      <c r="B4" s="2">
        <f ca="1">'Financial Reporting Form'!D143</f>
        <v>0</v>
      </c>
    </row>
    <row r="5" spans="1:2">
      <c r="A5" t="s">
        <v>110</v>
      </c>
      <c r="B5" s="2">
        <f ca="1">'Financial Reporting Form'!D154</f>
        <v>0</v>
      </c>
    </row>
    <row r="6" spans="1:2">
      <c r="A6" t="s">
        <v>111</v>
      </c>
      <c r="B6" s="2">
        <f ca="1">'Financial Reporting Form'!D180</f>
        <v>0</v>
      </c>
    </row>
    <row r="7" spans="1:2">
      <c r="A7" t="s">
        <v>112</v>
      </c>
      <c r="B7" s="2">
        <f ca="1">'Financial Reporting Form'!D191</f>
        <v>0</v>
      </c>
    </row>
    <row r="8" spans="1:2">
      <c r="A8" t="s">
        <v>113</v>
      </c>
      <c r="B8" s="2">
        <f ca="1">'Financial Reporting Form'!D14</f>
        <v>0</v>
      </c>
    </row>
    <row r="9" spans="1:2">
      <c r="A9" t="s">
        <v>114</v>
      </c>
      <c r="B9" s="2">
        <f ca="1">'Financial Reporting Form'!D31</f>
        <v>0</v>
      </c>
    </row>
    <row r="10" spans="1:2">
      <c r="A10" t="s">
        <v>115</v>
      </c>
      <c r="B10" s="2">
        <f ca="1">'Financial Reporting Form'!D48</f>
        <v>0</v>
      </c>
    </row>
    <row r="11" spans="1:2">
      <c r="A11" t="s">
        <v>116</v>
      </c>
      <c r="B11" s="2">
        <f ca="1">'Financial Reporting Form'!D65</f>
        <v>0</v>
      </c>
    </row>
    <row r="12" spans="1:2">
      <c r="A12" t="s">
        <v>117</v>
      </c>
      <c r="B12" s="2">
        <f ca="1">'Financial Reporting Form'!D87</f>
        <v>0</v>
      </c>
    </row>
    <row r="13" spans="1:2">
      <c r="A13" t="s">
        <v>118</v>
      </c>
      <c r="B13" s="2">
        <f ca="1">'Financial Reporting Form'!D104</f>
        <v>0</v>
      </c>
    </row>
    <row r="14" spans="1:2">
      <c r="A14" t="s">
        <v>119</v>
      </c>
      <c r="B14" s="2">
        <f ca="1">'Financial Reporting Form'!D108</f>
        <v>0</v>
      </c>
    </row>
    <row r="15" spans="1:2">
      <c r="A15" t="s">
        <v>120</v>
      </c>
      <c r="B15" s="2">
        <f ca="1">'Financial Reporting Form'!D112</f>
        <v>0</v>
      </c>
    </row>
    <row r="16" spans="1:2">
      <c r="A16" t="s">
        <v>121</v>
      </c>
      <c r="B16" s="2">
        <f ca="1">'Financial Reporting Form'!D113</f>
        <v>0</v>
      </c>
    </row>
    <row r="17" spans="1:2">
      <c r="A17" t="s">
        <v>122</v>
      </c>
      <c r="B17" s="2">
        <f ca="1">'Financial Reporting Form'!D111</f>
        <v>0</v>
      </c>
    </row>
    <row r="18" spans="1:2">
      <c r="A18" t="s">
        <v>123</v>
      </c>
      <c r="B18" s="2">
        <f ca="1">'Financial Reporting Form'!D198</f>
        <v>0</v>
      </c>
    </row>
    <row r="19" spans="1:2">
      <c r="A19" t="s">
        <v>124</v>
      </c>
      <c r="B19" s="2">
        <f ca="1">'Financial Reporting Form'!E121</f>
        <v>0</v>
      </c>
    </row>
    <row r="20" spans="1:2">
      <c r="A20" t="s">
        <v>125</v>
      </c>
      <c r="B20" s="2">
        <f ca="1">'Financial Reporting Form'!E132</f>
        <v>0</v>
      </c>
    </row>
    <row r="21" spans="1:2">
      <c r="A21" t="s">
        <v>126</v>
      </c>
      <c r="B21" s="2">
        <f ca="1">'Financial Reporting Form'!E143</f>
        <v>0</v>
      </c>
    </row>
    <row r="22" spans="1:2">
      <c r="A22" t="s">
        <v>127</v>
      </c>
      <c r="B22" s="2">
        <f ca="1">'Financial Reporting Form'!E154</f>
        <v>0</v>
      </c>
    </row>
    <row r="23" spans="1:2">
      <c r="A23" t="s">
        <v>128</v>
      </c>
      <c r="B23" s="2">
        <f ca="1">'Financial Reporting Form'!E180</f>
        <v>0</v>
      </c>
    </row>
    <row r="24" spans="1:2">
      <c r="A24" t="s">
        <v>129</v>
      </c>
      <c r="B24" s="2">
        <f ca="1">'Financial Reporting Form'!E191</f>
        <v>0</v>
      </c>
    </row>
    <row r="25" spans="1:2">
      <c r="A25" t="s">
        <v>130</v>
      </c>
      <c r="B25" s="2">
        <f ca="1">'Financial Reporting Form'!E14</f>
        <v>0</v>
      </c>
    </row>
    <row r="26" spans="1:2">
      <c r="A26" t="s">
        <v>131</v>
      </c>
      <c r="B26" s="2">
        <f ca="1">'Financial Reporting Form'!E31</f>
        <v>0</v>
      </c>
    </row>
    <row r="27" spans="1:2">
      <c r="A27" t="s">
        <v>132</v>
      </c>
      <c r="B27" s="2">
        <f ca="1">'Financial Reporting Form'!E48</f>
        <v>0</v>
      </c>
    </row>
    <row r="28" spans="1:2">
      <c r="A28" t="s">
        <v>133</v>
      </c>
      <c r="B28" s="2">
        <f ca="1">'Financial Reporting Form'!E65</f>
        <v>0</v>
      </c>
    </row>
    <row r="29" spans="1:2">
      <c r="A29" t="s">
        <v>134</v>
      </c>
      <c r="B29" s="2">
        <f ca="1">'Financial Reporting Form'!E87</f>
        <v>0</v>
      </c>
    </row>
    <row r="30" spans="1:2">
      <c r="A30" t="s">
        <v>135</v>
      </c>
      <c r="B30" s="2">
        <f ca="1">'Financial Reporting Form'!E104</f>
        <v>0</v>
      </c>
    </row>
    <row r="31" spans="1:2">
      <c r="A31" t="s">
        <v>136</v>
      </c>
      <c r="B31" s="2">
        <f ca="1">'Financial Reporting Form'!E108</f>
        <v>0</v>
      </c>
    </row>
    <row r="32" spans="1:2">
      <c r="A32" t="s">
        <v>137</v>
      </c>
      <c r="B32" s="2">
        <f ca="1">'Financial Reporting Form'!E112</f>
        <v>0</v>
      </c>
    </row>
    <row r="33" spans="1:2">
      <c r="A33" t="s">
        <v>138</v>
      </c>
      <c r="B33" s="2">
        <f ca="1">'Financial Reporting Form'!E113</f>
        <v>0</v>
      </c>
    </row>
    <row r="34" spans="1:2">
      <c r="A34" t="s">
        <v>139</v>
      </c>
      <c r="B34" s="2">
        <f ca="1">'Financial Reporting Form'!E111</f>
        <v>0</v>
      </c>
    </row>
    <row r="35" spans="1:2">
      <c r="A35" t="s">
        <v>140</v>
      </c>
      <c r="B35" s="2">
        <f ca="1">'Financial Reporting Form'!E198</f>
        <v>0</v>
      </c>
    </row>
    <row r="36" spans="1:2">
      <c r="A36" t="s">
        <v>141</v>
      </c>
      <c r="B36" s="2">
        <f>'Financial Reporting Form'!D4</f>
        <v>0</v>
      </c>
    </row>
    <row r="37" spans="1:2">
      <c r="A37" t="s">
        <v>142</v>
      </c>
      <c r="B37" s="4">
        <f ca="1">'Financial Reporting Form'!C199</f>
        <v>0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2FB532D2190429938337FA95BC3F7" ma:contentTypeVersion="23" ma:contentTypeDescription="Create a new document." ma:contentTypeScope="" ma:versionID="7337bac9319c2b433704f687d7be191e">
  <xsd:schema xmlns:xsd="http://www.w3.org/2001/XMLSchema" xmlns:xs="http://www.w3.org/2001/XMLSchema" xmlns:p="http://schemas.microsoft.com/office/2006/metadata/properties" xmlns:ns1="http://schemas.microsoft.com/sharepoint/v3" xmlns:ns2="54795197-8420-44ea-9eac-f5ec0552f17e" xmlns:ns3="938a5d29-46be-4790-a425-9d80ce69cd04" targetNamespace="http://schemas.microsoft.com/office/2006/metadata/properties" ma:root="true" ma:fieldsID="f27672ac48ef64cbe704108c1629609c" ns1:_="" ns2:_="" ns3:_="">
    <xsd:import namespace="http://schemas.microsoft.com/sharepoint/v3"/>
    <xsd:import namespace="54795197-8420-44ea-9eac-f5ec0552f17e"/>
    <xsd:import namespace="938a5d29-46be-4790-a425-9d80ce69cd0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2:Test" minOccurs="0"/>
                <xsd:element ref="ns1:_ip_UnifiedCompliancePolicyProperties" minOccurs="0"/>
                <xsd:element ref="ns1:_ip_UnifiedCompliancePolicyUIAc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95197-8420-44ea-9eac-f5ec0552f17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ca3d783-552c-40a5-9fde-381f0fa150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Comments" ma:format="Dropdown" ma:internalName="Sign_x002d_off_x0020_statu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" ma:index="24" nillable="true" ma:displayName="Test" ma:format="Dropdown" ma:internalName="Test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a5d29-46be-4790-a425-9d80ce69cd0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571e5c-2e0e-4905-ad1c-06d0a6a54fff}" ma:internalName="TaxCatchAll" ma:showField="CatchAllData" ma:web="938a5d29-46be-4790-a425-9d80ce69cd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8a5d29-46be-4790-a425-9d80ce69cd04" xsi:nil="true"/>
    <lcf76f155ced4ddcb4097134ff3c332f xmlns="54795197-8420-44ea-9eac-f5ec0552f17e">
      <Terms xmlns="http://schemas.microsoft.com/office/infopath/2007/PartnerControls"/>
    </lcf76f155ced4ddcb4097134ff3c332f>
    <_Flow_SignoffStatus xmlns="54795197-8420-44ea-9eac-f5ec0552f17e" xsi:nil="true"/>
    <Test xmlns="54795197-8420-44ea-9eac-f5ec0552f17e" xsi:nil="true"/>
    <_ip_UnifiedCompliancePolicyUIAction xmlns="http://schemas.microsoft.com/sharepoint/v3" xsi:nil="true"/>
    <_ip_UnifiedCompliancePolicyProperties xmlns="http://schemas.microsoft.com/sharepoint/v3" xsi:nil="true"/>
    <Notes xmlns="54795197-8420-44ea-9eac-f5ec0552f17e" xsi:nil="true"/>
  </documentManagement>
</p:properties>
</file>

<file path=customXml/itemProps1.xml><?xml version="1.0" encoding="utf-8"?>
<ds:datastoreItem xmlns:ds="http://schemas.openxmlformats.org/officeDocument/2006/customXml" ds:itemID="{D1D3C654-35B1-4C16-A746-C38C215C5A99}"/>
</file>

<file path=customXml/itemProps2.xml><?xml version="1.0" encoding="utf-8"?>
<ds:datastoreItem xmlns:ds="http://schemas.openxmlformats.org/officeDocument/2006/customXml" ds:itemID="{10ACE086-E78C-4188-93A5-FA4927A0264D}"/>
</file>

<file path=customXml/itemProps3.xml><?xml version="1.0" encoding="utf-8"?>
<ds:datastoreItem xmlns:ds="http://schemas.openxmlformats.org/officeDocument/2006/customXml" ds:itemID="{72D4789D-DE78-4820-AE00-A0F83D6794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City of Victoria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Stanbridge</dc:creator>
  <cp:keywords/>
  <dc:description/>
  <cp:lastModifiedBy/>
  <cp:revision/>
  <dcterms:created xsi:type="dcterms:W3CDTF">2023-02-17T17:27:51Z</dcterms:created>
  <dcterms:modified xsi:type="dcterms:W3CDTF">2026-10-15T17:36:46Z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0x010100B0D2FB532D2190429938337FA95BC3F7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nc861f9025024a1bb35dedbd164433a6">
    <vt:lpwstr/>
  </property>
  <property fmtid="{D5CDD505-2E9C-101B-9397-08002B2CF9AE}" pid="6" name="eda931e99ff74fba90be6e35399363e0">
    <vt:lpwstr/>
  </property>
  <property fmtid="{D5CDD505-2E9C-101B-9397-08002B2CF9AE}" pid="7" name="h943521235f34932b770bbba498c31e2">
    <vt:lpwstr/>
  </property>
  <property fmtid="{D5CDD505-2E9C-101B-9397-08002B2CF9AE}" pid="8" name="cvDocType">
    <vt:lpwstr/>
  </property>
  <property fmtid="{D5CDD505-2E9C-101B-9397-08002B2CF9AE}" pid="9" name="cvOwner">
    <vt:lpwstr/>
  </property>
  <property fmtid="{D5CDD505-2E9C-101B-9397-08002B2CF9AE}" pid="10" name="cvRecordClass">
    <vt:lpwstr/>
  </property>
  <property fmtid="{D5CDD505-2E9C-101B-9397-08002B2CF9AE}" pid="11" name="cvFunction">
    <vt:lpwstr/>
  </property>
  <property fmtid="{D5CDD505-2E9C-101B-9397-08002B2CF9AE}" pid="12" name="c0c5b910432c4ca1ae64ab873171620a">
    <vt:lpwstr/>
  </property>
  <property fmtid="{D5CDD505-2E9C-101B-9397-08002B2CF9AE}" pid="13" name="cvYear">
    <vt:lpwstr/>
  </property>
  <property fmtid="{D5CDD505-2E9C-101B-9397-08002B2CF9AE}" pid="14" name="af76b15c986f4c3986263cca70af9c04">
    <vt:lpwstr/>
  </property>
</Properties>
</file>