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victoria.sharepoint.com/sites/BCR-ArtsCultureEvents/Our Vault/Grant Programs/Festival Project Grant/2027 Program/"/>
    </mc:Choice>
  </mc:AlternateContent>
  <xr:revisionPtr revIDLastSave="0" documentId="8_{6D8D91C6-6649-4EA7-B7B0-2AD32F31039D}" xr6:coauthVersionLast="47" xr6:coauthVersionMax="47" xr10:uidLastSave="{00000000-0000-0000-0000-000000000000}"/>
  <workbookProtection lockStructure="1"/>
  <bookViews>
    <workbookView xWindow="14745" yWindow="-16320" windowWidth="29040" windowHeight="15720" xr2:uid="{EC40CB80-F5AB-4820-871E-2F3517D33E23}"/>
  </bookViews>
  <sheets>
    <sheet name="FPG Financial Report Template" sheetId="5" r:id="rId1"/>
    <sheet name="Lists" sheetId="6" state="hidden" r:id="rId2"/>
    <sheet name="Import Summary" sheetId="7" state="hidden" r:id="rId3"/>
  </sheets>
  <definedNames>
    <definedName name="AdminCategoryList">AdminCategories[Administration]</definedName>
    <definedName name="ArtCulturalCategoryList">ArtCulturalCategories[Artistic and Cultural Content]</definedName>
    <definedName name="EarnedRevenueCategoryList">EarnedRevenueCategories[Earned and Other Revenue]</definedName>
    <definedName name="GrantsGovCategoryList">Lists!$E$2:$E$12</definedName>
    <definedName name="InKindAct" comment="In-kind actual amounts">_xlfn.VSTACK(INDEX('FPG Financial Report Template'!$F:$F,ROW('FPG Financial Report Template'!$B$18)+1):INDEX('FPG Financial Report Template'!$F:$F,ROW('FPG Financial Report Template'!$B$29)-1),INDEX('FPG Financial Report Template'!$F:$F,ROW('FPG Financial Report Template'!$B$40)+1):INDEX('FPG Financial Report Template'!$F:$F,ROW('FPG Financial Report Template'!$B$51)-1),INDEX('FPG Financial Report Template'!$F:$F,ROW('FPG Financial Report Template'!$B$62)+1):INDEX('FPG Financial Report Template'!$F:$F,ROW('FPG Financial Report Template'!$B$73)-1),INDEX('FPG Financial Report Template'!$F:$F,ROW('FPG Financial Report Template'!$B$84)+1):INDEX('FPG Financial Report Template'!$F:$F,ROW('FPG Financial Report Template'!$B$95)-1),INDEX('FPG Financial Report Template'!$F:$F,ROW('FPG Financial Report Template'!$B$106)+1):INDEX('FPG Financial Report Template'!$F:$F,ROW('FPG Financial Report Template'!$B$117)-1))</definedName>
    <definedName name="InKindBud" comment="In-kind budgeted amounts">_xlfn.VSTACK(INDEX('FPG Financial Report Template'!$E:$E,ROW('FPG Financial Report Template'!$B$18)+1):INDEX('FPG Financial Report Template'!$E:$E,ROW('FPG Financial Report Template'!$B$29)-1),INDEX('FPG Financial Report Template'!$E:$E,ROW('FPG Financial Report Template'!$B$40)+1):INDEX('FPG Financial Report Template'!$E:$E,ROW('FPG Financial Report Template'!$B$51)-1),INDEX('FPG Financial Report Template'!$E:$E,ROW('FPG Financial Report Template'!$B$62)+1):INDEX('FPG Financial Report Template'!$E:$E,ROW('FPG Financial Report Template'!$B$73)-1),INDEX('FPG Financial Report Template'!$E:$E,ROW('FPG Financial Report Template'!$B$84)+1):INDEX('FPG Financial Report Template'!$E:$E,ROW('FPG Financial Report Template'!$B$95)-1),INDEX('FPG Financial Report Template'!$E:$E,ROW('FPG Financial Report Template'!$B$106)+1):INDEX('FPG Financial Report Template'!$E:$E,ROW('FPG Financial Report Template'!$B$117)-1))</definedName>
    <definedName name="InKindCat" comment="In-kind expense categories (all in-kind sections, grows with inserted rows)">_xlfn.VSTACK(INDEX('FPG Financial Report Template'!$C:$C,ROW('FPG Financial Report Template'!$B$18)+1):INDEX('FPG Financial Report Template'!$C:$C,ROW('FPG Financial Report Template'!$B$29)-1),INDEX('FPG Financial Report Template'!$C:$C,ROW('FPG Financial Report Template'!$B$40)+1):INDEX('FPG Financial Report Template'!$C:$C,ROW('FPG Financial Report Template'!$B$51)-1),INDEX('FPG Financial Report Template'!$C:$C,ROW('FPG Financial Report Template'!$B$62)+1):INDEX('FPG Financial Report Template'!$C:$C,ROW('FPG Financial Report Template'!$B$73)-1),INDEX('FPG Financial Report Template'!$C:$C,ROW('FPG Financial Report Template'!$B$84)+1):INDEX('FPG Financial Report Template'!$C:$C,ROW('FPG Financial Report Template'!$B$95)-1),INDEX('FPG Financial Report Template'!$C:$C,ROW('FPG Financial Report Template'!$B$106)+1):INDEX('FPG Financial Report Template'!$C:$C,ROW('FPG Financial Report Template'!$B$117)-1))</definedName>
    <definedName name="InKindCategoryList">_xlfn.ANCHORARRAY(Lists!$I$2)</definedName>
    <definedName name="InKindKeep" comment="Flags in-kind rows that have any entry">(InKindCat&lt;&gt;"")+(InKindBud&lt;&gt;"")+(InKindAct&lt;&gt;"")</definedName>
    <definedName name="PrivateSectorCategoryList">PrivateSectorCategories[Private Sector]</definedName>
    <definedName name="ProdLogisticsCategoryList">ProdLogisticsCategories[Production Logistics]</definedName>
    <definedName name="PromoCategoryList">PromoCategories[Promotions &amp; Marketing]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5" i="5" l="1"/>
  <c r="B8" i="5"/>
  <c r="E136" i="5"/>
  <c r="E208" i="5"/>
  <c r="B33" i="7"/>
  <c r="I2" i="6" a="1"/>
  <c r="B126" i="5" l="1"/>
  <c r="B9" i="5"/>
  <c r="B127" i="5" l="1"/>
  <c r="B10" i="5"/>
  <c r="B12" i="5" l="1"/>
  <c r="B128" i="5"/>
  <c r="B11" i="5"/>
  <c r="B13" i="5" l="1"/>
  <c r="B129" i="5"/>
  <c r="B130" i="5" s="1"/>
  <c r="B131" i="5" s="1"/>
  <c r="B14" i="5" l="1"/>
  <c r="B132" i="5"/>
  <c r="B15" i="5" l="1"/>
  <c r="B16" i="5"/>
  <c r="B17" i="5"/>
  <c r="B19" i="5"/>
  <c r="B20" i="5"/>
  <c r="B133" i="5"/>
  <c r="B21" i="5"/>
  <c r="F189" i="5"/>
  <c r="B22" i="7" s="1"/>
  <c r="F178" i="5"/>
  <c r="B21" i="7" s="1"/>
  <c r="E106" i="5"/>
  <c r="E95" i="5"/>
  <c r="B13" i="7" s="1"/>
  <c r="E84" i="5"/>
  <c r="E73" i="5"/>
  <c r="B12" i="7" s="1"/>
  <c r="E62" i="5"/>
  <c r="E51" i="5"/>
  <c r="B11" i="7" s="1"/>
  <c r="E40" i="5"/>
  <c r="E29" i="5"/>
  <c r="B10" i="7" s="1"/>
  <c r="E146" i="5"/>
  <c r="B4" i="7" s="1"/>
  <c r="F106" i="5"/>
  <c r="F95" i="5"/>
  <c r="B28" i="7" s="1"/>
  <c r="F84" i="5"/>
  <c r="F73" i="5"/>
  <c r="B27" i="7" s="1"/>
  <c r="F62" i="5"/>
  <c r="F51" i="5"/>
  <c r="F40" i="5"/>
  <c r="F29" i="5"/>
  <c r="B26" i="7" s="1"/>
  <c r="F158" i="5" a="1"/>
  <c r="F146" i="5"/>
  <c r="B20" i="7" s="1"/>
  <c r="F135" i="5"/>
  <c r="B19" i="7" s="1"/>
  <c r="E135" i="5"/>
  <c r="B3" i="7" s="1"/>
  <c r="E124" i="5"/>
  <c r="B2" i="7" s="1"/>
  <c r="F18" i="5"/>
  <c r="F168" i="5" a="1"/>
  <c r="F124" i="5"/>
  <c r="B18" i="7" s="1"/>
  <c r="E18" i="5"/>
  <c r="E7" i="5"/>
  <c r="B9" i="7" s="1"/>
  <c r="F7" i="5"/>
  <c r="B25" i="7" s="1"/>
  <c r="E177" i="5" a="1"/>
  <c r="F167" i="5" a="1"/>
  <c r="C166" i="5" a="1"/>
  <c r="E189" i="5"/>
  <c r="B6" i="7" s="1"/>
  <c r="E178" i="5"/>
  <c r="E176" i="5" a="1"/>
  <c r="C173" i="5" a="1"/>
  <c r="F176" i="5" a="1"/>
  <c r="E175" i="5" a="1"/>
  <c r="E174" i="5" a="1"/>
  <c r="E173" i="5" a="1"/>
  <c r="E172" i="5" a="1"/>
  <c r="E171" i="5" a="1"/>
  <c r="E170" i="5" a="1"/>
  <c r="F169" i="5" a="1"/>
  <c r="E166" i="5" a="1"/>
  <c r="E165" i="5" a="1"/>
  <c r="C170" i="5" a="1"/>
  <c r="F177" i="5" a="1"/>
  <c r="F175" i="5" a="1"/>
  <c r="F173" i="5" a="1"/>
  <c r="F172" i="5" a="1"/>
  <c r="F171" i="5" a="1"/>
  <c r="F170" i="5" a="1"/>
  <c r="E168" i="5" a="1"/>
  <c r="F166" i="5" a="1"/>
  <c r="F165" i="5" a="1"/>
  <c r="C169" i="5" a="1"/>
  <c r="C159" i="5" a="1"/>
  <c r="F174" i="5" a="1"/>
  <c r="E167" i="5" a="1"/>
  <c r="C168" i="5" a="1"/>
  <c r="E169" i="5" a="1"/>
  <c r="E164" i="5" a="1"/>
  <c r="F164" i="5" a="1"/>
  <c r="E163" i="5" a="1"/>
  <c r="F163" i="5" a="1"/>
  <c r="E162" i="5" a="1"/>
  <c r="F162" i="5" a="1"/>
  <c r="E161" i="5" a="1"/>
  <c r="F161" i="5" a="1"/>
  <c r="E160" i="5" a="1"/>
  <c r="C176" i="5" a="1"/>
  <c r="C174" i="5" a="1"/>
  <c r="C165" i="5" a="1"/>
  <c r="C161" i="5" a="1"/>
  <c r="F160" i="5" a="1"/>
  <c r="E159" i="5" a="1"/>
  <c r="F159" i="5" a="1"/>
  <c r="C177" i="5" a="1"/>
  <c r="C175" i="5" a="1"/>
  <c r="C164" i="5" a="1"/>
  <c r="C172" i="5" a="1"/>
  <c r="C171" i="5" a="1"/>
  <c r="C163" i="5" a="1"/>
  <c r="C162" i="5" a="1"/>
  <c r="C160" i="5" a="1"/>
  <c r="D157" i="5" a="1"/>
  <c r="C167" i="5" a="1"/>
  <c r="F118" i="5" l="1"/>
  <c r="B22" i="5"/>
  <c r="B23" i="5" s="1"/>
  <c r="B134" i="5"/>
  <c r="E118" i="5"/>
  <c r="E117" i="5"/>
  <c r="B16" i="7" s="1"/>
  <c r="F117" i="5"/>
  <c r="B5" i="7"/>
  <c r="B29" i="7" l="1"/>
  <c r="F202" i="5"/>
  <c r="B24" i="5"/>
  <c r="B136" i="5"/>
  <c r="B14" i="7"/>
  <c r="E202" i="5"/>
  <c r="E119" i="5"/>
  <c r="B120" i="5"/>
  <c r="B31" i="7"/>
  <c r="F119" i="5"/>
  <c r="B25" i="5" l="1"/>
  <c r="B26" i="5" s="1"/>
  <c r="B27" i="5" s="1"/>
  <c r="B28" i="5" s="1"/>
  <c r="B30" i="5" s="1"/>
  <c r="B31" i="5" s="1"/>
  <c r="B32" i="5" s="1"/>
  <c r="B137" i="5"/>
  <c r="E206" i="5"/>
  <c r="B15" i="7"/>
  <c r="F206" i="5"/>
  <c r="F210" i="5" s="1"/>
  <c r="B30" i="7"/>
  <c r="B33" i="5" l="1"/>
  <c r="B34" i="5" s="1"/>
  <c r="B138" i="5"/>
  <c r="E210" i="5"/>
  <c r="B35" i="5" l="1"/>
  <c r="B139" i="5"/>
  <c r="B36" i="5" l="1"/>
  <c r="B140" i="5"/>
  <c r="B37" i="5" l="1"/>
  <c r="B141" i="5"/>
  <c r="B38" i="5" l="1"/>
  <c r="B39" i="5" s="1"/>
  <c r="B142" i="5"/>
  <c r="B41" i="5" l="1"/>
  <c r="B143" i="5"/>
  <c r="B144" i="5" s="1"/>
  <c r="B42" i="5" l="1"/>
  <c r="B145" i="5"/>
  <c r="B43" i="5" l="1"/>
  <c r="B147" i="5"/>
  <c r="B148" i="5" l="1"/>
  <c r="B149" i="5" s="1"/>
  <c r="B44" i="5"/>
  <c r="B150" i="5" l="1"/>
  <c r="B151" i="5" s="1"/>
  <c r="B45" i="5"/>
  <c r="B152" i="5" l="1"/>
  <c r="B46" i="5"/>
  <c r="B47" i="5" s="1"/>
  <c r="B48" i="5" s="1"/>
  <c r="B49" i="5" s="1"/>
  <c r="B153" i="5" l="1"/>
  <c r="B155" i="5" s="1"/>
  <c r="B154" i="5"/>
  <c r="B50" i="5"/>
  <c r="B52" i="5" s="1"/>
  <c r="B156" i="5" l="1"/>
  <c r="B161" i="5"/>
  <c r="B53" i="5"/>
  <c r="B158" i="5" l="1"/>
  <c r="B159" i="5" s="1"/>
  <c r="B160" i="5" s="1"/>
  <c r="B162" i="5"/>
  <c r="B163" i="5" s="1"/>
  <c r="B54" i="5"/>
  <c r="B55" i="5" l="1"/>
  <c r="B164" i="5"/>
  <c r="B165" i="5" s="1"/>
  <c r="B56" i="5" l="1"/>
  <c r="B166" i="5"/>
  <c r="B167" i="5" s="1"/>
  <c r="B57" i="5" l="1"/>
  <c r="B168" i="5"/>
  <c r="B58" i="5" l="1"/>
  <c r="B59" i="5" s="1"/>
  <c r="B169" i="5"/>
  <c r="B60" i="5" l="1"/>
  <c r="B170" i="5"/>
  <c r="B61" i="5" l="1"/>
  <c r="B171" i="5"/>
  <c r="B63" i="5" l="1"/>
  <c r="B172" i="5"/>
  <c r="B64" i="5" l="1"/>
  <c r="B173" i="5"/>
  <c r="B65" i="5" l="1"/>
  <c r="B174" i="5"/>
  <c r="B66" i="5" l="1"/>
  <c r="B175" i="5"/>
  <c r="B176" i="5" s="1"/>
  <c r="B177" i="5" s="1"/>
  <c r="B67" i="5" l="1"/>
  <c r="B68" i="5" l="1"/>
  <c r="B69" i="5" l="1"/>
  <c r="B70" i="5" l="1"/>
  <c r="B71" i="5" l="1"/>
  <c r="B72" i="5" s="1"/>
  <c r="B74" i="5" s="1"/>
  <c r="B75" i="5" l="1"/>
  <c r="B76" i="5" s="1"/>
  <c r="B77" i="5" l="1"/>
  <c r="B78" i="5" l="1"/>
  <c r="B79" i="5" s="1"/>
  <c r="B80" i="5" s="1"/>
  <c r="B81" i="5" l="1"/>
  <c r="B82" i="5" s="1"/>
  <c r="B83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79" i="5" l="1"/>
  <c r="B180" i="5" s="1"/>
  <c r="B181" i="5" s="1"/>
  <c r="B182" i="5" s="1"/>
  <c r="B183" i="5" s="1"/>
  <c r="B184" i="5" s="1"/>
  <c r="B185" i="5" s="1"/>
  <c r="B186" i="5" s="1"/>
  <c r="B187" i="5" s="1"/>
  <c r="B188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I2" i="6" l="1"/>
  <c r="F177" i="5"/>
  <c r="E177" i="5"/>
  <c r="C177" i="5"/>
  <c r="F176" i="5"/>
  <c r="E176" i="5"/>
  <c r="C176" i="5"/>
  <c r="F175" i="5"/>
  <c r="E175" i="5"/>
  <c r="C175" i="5"/>
  <c r="F174" i="5"/>
  <c r="E174" i="5"/>
  <c r="C174" i="5"/>
  <c r="F173" i="5"/>
  <c r="E173" i="5"/>
  <c r="C173" i="5"/>
  <c r="F172" i="5"/>
  <c r="E172" i="5"/>
  <c r="C172" i="5"/>
  <c r="F171" i="5"/>
  <c r="E171" i="5"/>
  <c r="C171" i="5"/>
  <c r="F170" i="5"/>
  <c r="E170" i="5"/>
  <c r="C170" i="5"/>
  <c r="F169" i="5"/>
  <c r="E169" i="5"/>
  <c r="C169" i="5"/>
  <c r="F168" i="5"/>
  <c r="E168" i="5"/>
  <c r="C168" i="5"/>
  <c r="F167" i="5"/>
  <c r="E167" i="5"/>
  <c r="C167" i="5"/>
  <c r="F166" i="5"/>
  <c r="E166" i="5"/>
  <c r="C166" i="5"/>
  <c r="F165" i="5"/>
  <c r="E165" i="5"/>
  <c r="C165" i="5"/>
  <c r="F164" i="5"/>
  <c r="E164" i="5"/>
  <c r="C164" i="5"/>
  <c r="F163" i="5"/>
  <c r="E163" i="5"/>
  <c r="C163" i="5"/>
  <c r="F162" i="5"/>
  <c r="E162" i="5"/>
  <c r="C162" i="5"/>
  <c r="F161" i="5"/>
  <c r="E161" i="5"/>
  <c r="C161" i="5"/>
  <c r="F160" i="5"/>
  <c r="E160" i="5"/>
  <c r="C160" i="5"/>
  <c r="F159" i="5"/>
  <c r="E159" i="5"/>
  <c r="E157" i="5" s="1"/>
  <c r="C159" i="5"/>
  <c r="F158" i="5"/>
  <c r="F157" i="5" s="1"/>
  <c r="D157" i="5"/>
  <c r="F201" i="5" l="1"/>
  <c r="F200" i="5"/>
  <c r="B7" i="7"/>
  <c r="E200" i="5"/>
  <c r="E201" i="5"/>
  <c r="E203" i="5" s="1"/>
  <c r="E205" i="5" l="1"/>
  <c r="B8" i="7"/>
  <c r="F205" i="5"/>
  <c r="B24" i="7"/>
  <c r="B23" i="7"/>
  <c r="F203" i="5"/>
  <c r="F207" i="5" l="1"/>
  <c r="B32" i="7" s="1"/>
  <c r="F209" i="5"/>
  <c r="E209" i="5"/>
  <c r="E207" i="5"/>
  <c r="B17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<sst xmlns="http://schemas.openxmlformats.org/spreadsheetml/2006/main" count="228" uniqueCount="219">
  <si>
    <t>FESTIVAL PROJECT GRANT PROGRAM</t>
  </si>
  <si>
    <t>FINANCIAL REPORTING FORM - 2027</t>
  </si>
  <si>
    <t>Event Name:</t>
  </si>
  <si>
    <t>Grant Request Amount:</t>
  </si>
  <si>
    <t>EXPENSES</t>
  </si>
  <si>
    <t>SR No.</t>
  </si>
  <si>
    <t>Expense Category</t>
  </si>
  <si>
    <t>Item Description</t>
  </si>
  <si>
    <t>BUDGETED</t>
  </si>
  <si>
    <t xml:space="preserve">ACTUAL </t>
  </si>
  <si>
    <t>Administration &amp; Project Management</t>
  </si>
  <si>
    <r>
      <rPr>
        <b/>
        <sz val="12"/>
        <color rgb="FF000000"/>
        <rFont val="Calibri"/>
      </rPr>
      <t>Include details for each expense row/item as needed. All items</t>
    </r>
    <r>
      <rPr>
        <b/>
        <u/>
        <sz val="12"/>
        <color rgb="FF000000"/>
        <rFont val="Calibri"/>
      </rPr>
      <t xml:space="preserve"> must be project related and prorated</t>
    </r>
  </si>
  <si>
    <t>IN-KIND Administration &amp; Project Management</t>
  </si>
  <si>
    <t>Please add all in-kind contributions for Administration &amp; Project Management</t>
  </si>
  <si>
    <t>Artistic &amp; Cultural</t>
  </si>
  <si>
    <t>Include details for each expense row/item as needed</t>
  </si>
  <si>
    <t>IN-KIND Artistic &amp; Cultural</t>
  </si>
  <si>
    <t>Please add all in-kind contributions for Artistic and Cultural</t>
  </si>
  <si>
    <t>Production Logistics - Equipment and Services</t>
  </si>
  <si>
    <t>IN-KIND Production Logistics</t>
  </si>
  <si>
    <t>Please add all in-kind contributions for Production Logistics</t>
  </si>
  <si>
    <t>Promotions &amp;  Marketing</t>
  </si>
  <si>
    <t>IN-KIND Promotions &amp; Marketing</t>
  </si>
  <si>
    <t>Please add all in-kind contributions for Promotions &amp; Marketing</t>
  </si>
  <si>
    <t>Other</t>
  </si>
  <si>
    <t>This category of expenses is for any items that do not fit within any of the 4 above categories. Include details for each expense row/item as needed</t>
  </si>
  <si>
    <t>IN-KIND Other</t>
  </si>
  <si>
    <t>Please add all in-kind contributions for Other items</t>
  </si>
  <si>
    <t>Total Cash Expenses</t>
  </si>
  <si>
    <t>Total In-Kind Expenses</t>
  </si>
  <si>
    <t>Total Combined Expenses</t>
  </si>
  <si>
    <t>REVENUE</t>
  </si>
  <si>
    <t>Revenue Category</t>
  </si>
  <si>
    <t xml:space="preserve">BUDGETED </t>
  </si>
  <si>
    <t>ACTUAL</t>
  </si>
  <si>
    <t>Grants - Government Confirmed</t>
  </si>
  <si>
    <t>Use this section for confirmed or previously received government grants</t>
  </si>
  <si>
    <t>Grants - Government Pending</t>
  </si>
  <si>
    <t>Use this section for pending or new government grants</t>
  </si>
  <si>
    <t>City of Victoria - Festival Project Grant</t>
  </si>
  <si>
    <t>Private Sector</t>
  </si>
  <si>
    <t>Include Name of Organization, Type of Contribution (Grant, Donation, Sponsorship, etc.) and Status of Funding: Pending or Confirmed</t>
  </si>
  <si>
    <t>In-Kind - $ must balance revenue</t>
  </si>
  <si>
    <t>Earned Revenue</t>
  </si>
  <si>
    <t>Include details for each row - number of ticket sales and price, merchandise and goods sales, alcohol sales, etc.</t>
  </si>
  <si>
    <t>Other Revenue</t>
  </si>
  <si>
    <t>Include details for each row</t>
  </si>
  <si>
    <t>TOTAL REVENUE</t>
  </si>
  <si>
    <t>Total In-Kind Revenue</t>
  </si>
  <si>
    <t>In-Kind Revenue minus In-Kind Expenses - MUST EQUAL $0 - Verify Before Submitting</t>
  </si>
  <si>
    <t>TOTAL EXPENSES</t>
  </si>
  <si>
    <r>
      <t xml:space="preserve">Budget Surplus or - </t>
    </r>
    <r>
      <rPr>
        <b/>
        <sz val="12"/>
        <color theme="0"/>
        <rFont val="Calibri"/>
        <family val="2"/>
        <scheme val="minor"/>
      </rPr>
      <t>Deficit</t>
    </r>
  </si>
  <si>
    <r>
      <t>Festival Project Grant</t>
    </r>
    <r>
      <rPr>
        <b/>
        <sz val="12"/>
        <color theme="1"/>
        <rFont val="Calibri"/>
        <family val="2"/>
        <scheme val="minor"/>
      </rPr>
      <t xml:space="preserve"> Request</t>
    </r>
  </si>
  <si>
    <t>Enter your grant request amount at the top of this budget</t>
  </si>
  <si>
    <t>Total Revenue from all other sources</t>
  </si>
  <si>
    <t>FPG Grant Funding Request as % of Total Project Expenses</t>
  </si>
  <si>
    <t>Administration</t>
  </si>
  <si>
    <t>Artistic and Cultural Content</t>
  </si>
  <si>
    <t>Production Logistics</t>
  </si>
  <si>
    <t>Promotions &amp; Marketing</t>
  </si>
  <si>
    <t>Grants - Government</t>
  </si>
  <si>
    <t>Earned and Other Revenue</t>
  </si>
  <si>
    <t>In-Kind Expense Categories</t>
  </si>
  <si>
    <t>Accounting</t>
  </si>
  <si>
    <t>Accommodation</t>
  </si>
  <si>
    <t>AV Equipment</t>
  </si>
  <si>
    <t>Advertising</t>
  </si>
  <si>
    <t>BC Arts Council</t>
  </si>
  <si>
    <t>Donation</t>
  </si>
  <si>
    <t>Beverage Sales</t>
  </si>
  <si>
    <t>Administrative Staff</t>
  </si>
  <si>
    <t>Adjudicator Fees</t>
  </si>
  <si>
    <t>Equipment Rental</t>
  </si>
  <si>
    <t>Communications Staff</t>
  </si>
  <si>
    <t>BC Community Gaming</t>
  </si>
  <si>
    <t>Foundation Grant</t>
  </si>
  <si>
    <t>Endowment Income</t>
  </si>
  <si>
    <t>Audit / Review Engagement</t>
  </si>
  <si>
    <t>Artist Fees</t>
  </si>
  <si>
    <t>Fencing</t>
  </si>
  <si>
    <t>Content Creation</t>
  </si>
  <si>
    <t>BC Fairs, Festivals, &amp; Events</t>
  </si>
  <si>
    <t>Fundraising</t>
  </si>
  <si>
    <t>Food Sales</t>
  </si>
  <si>
    <t>Banking Fees</t>
  </si>
  <si>
    <t>Artist Materials</t>
  </si>
  <si>
    <t>First Aid</t>
  </si>
  <si>
    <t>Digital Advertising</t>
  </si>
  <si>
    <t>Canada Council for the Arts</t>
  </si>
  <si>
    <t>Membership Revenue</t>
  </si>
  <si>
    <t>Fundraising Revenue</t>
  </si>
  <si>
    <t>Board / Committee Expenses</t>
  </si>
  <si>
    <t>Artistic Director</t>
  </si>
  <si>
    <t>Food Inventory</t>
  </si>
  <si>
    <t>Distribution</t>
  </si>
  <si>
    <t>Canadian Heritage</t>
  </si>
  <si>
    <t>Organizational Contribution</t>
  </si>
  <si>
    <t>Merchandise Sales</t>
  </si>
  <si>
    <t>Bookkeeping</t>
  </si>
  <si>
    <t>Catering for Artists</t>
  </si>
  <si>
    <t>Freight</t>
  </si>
  <si>
    <t>Flyer Printing</t>
  </si>
  <si>
    <t>Sponsorship</t>
  </si>
  <si>
    <t>Organizational Reserves</t>
  </si>
  <si>
    <t>Business Licence</t>
  </si>
  <si>
    <t>Cultural Programmer</t>
  </si>
  <si>
    <t>Fuel</t>
  </si>
  <si>
    <t>Graphic Design</t>
  </si>
  <si>
    <t>CRD - Arts &amp; Culture Support Service</t>
  </si>
  <si>
    <t>Prior Year Surplus</t>
  </si>
  <si>
    <t>Event Producer</t>
  </si>
  <si>
    <t>Curator Fees</t>
  </si>
  <si>
    <t>Licensed Area Staffing</t>
  </si>
  <si>
    <t>Marketing Contractor</t>
  </si>
  <si>
    <t>Creative BC</t>
  </si>
  <si>
    <t>Registration Fees</t>
  </si>
  <si>
    <t>Event Staffing</t>
  </si>
  <si>
    <t>Exhibition Costs</t>
  </si>
  <si>
    <t>Lighting Equipment</t>
  </si>
  <si>
    <t>Media Relations</t>
  </si>
  <si>
    <t>Destination Canada</t>
  </si>
  <si>
    <t>Ticket Sales</t>
  </si>
  <si>
    <t>Executive Director</t>
  </si>
  <si>
    <t>Fabrication Costs</t>
  </si>
  <si>
    <t>Liquor / Beverage Inventory</t>
  </si>
  <si>
    <t>Photography</t>
  </si>
  <si>
    <t>Vendor Fees</t>
  </si>
  <si>
    <t>Festival Director</t>
  </si>
  <si>
    <t>Film Screening Fees</t>
  </si>
  <si>
    <t>Police</t>
  </si>
  <si>
    <t>Poster Printing</t>
  </si>
  <si>
    <t>Insurance</t>
  </si>
  <si>
    <t>Guest Speaker Fees</t>
  </si>
  <si>
    <t>Portable Washrooms</t>
  </si>
  <si>
    <t>Print Advertising</t>
  </si>
  <si>
    <t>Internet / Phone</t>
  </si>
  <si>
    <t>Honoraria</t>
  </si>
  <si>
    <t>Power / Generators</t>
  </si>
  <si>
    <t>Promotion</t>
  </si>
  <si>
    <t>Legal Fees</t>
  </si>
  <si>
    <t>Indigenous Welcome Honoraria</t>
  </si>
  <si>
    <t>Production Crew</t>
  </si>
  <si>
    <t>Radio Advertising</t>
  </si>
  <si>
    <t>Office Administration</t>
  </si>
  <si>
    <t>Licensing Fees</t>
  </si>
  <si>
    <t>Security</t>
  </si>
  <si>
    <t>Signage</t>
  </si>
  <si>
    <t>Office Expenses</t>
  </si>
  <si>
    <t>Meals</t>
  </si>
  <si>
    <t>Site Crew</t>
  </si>
  <si>
    <t>Social Media</t>
  </si>
  <si>
    <t>Office Rent</t>
  </si>
  <si>
    <t>Performer Fees</t>
  </si>
  <si>
    <t>Sound Equipment</t>
  </si>
  <si>
    <t>Videography</t>
  </si>
  <si>
    <t>Office Supplies</t>
  </si>
  <si>
    <t>Presenter Fees</t>
  </si>
  <si>
    <t>Stage Management</t>
  </si>
  <si>
    <t>Website</t>
  </si>
  <si>
    <t>Operations Manager</t>
  </si>
  <si>
    <t>Production Materials</t>
  </si>
  <si>
    <t>Stage Rental</t>
  </si>
  <si>
    <t>Planning Meetings</t>
  </si>
  <si>
    <t>Royalties</t>
  </si>
  <si>
    <t>Storage</t>
  </si>
  <si>
    <t>Postage / Courier</t>
  </si>
  <si>
    <t>Travel</t>
  </si>
  <si>
    <t>Tables &amp; Chairs</t>
  </si>
  <si>
    <t>Program Manager</t>
  </si>
  <si>
    <t>Workshop Facilitator Fees</t>
  </si>
  <si>
    <t>Technical Staff</t>
  </si>
  <si>
    <t>Project Coordinator</t>
  </si>
  <si>
    <t>Tents &amp; Structures</t>
  </si>
  <si>
    <t>Project Manager</t>
  </si>
  <si>
    <t>Traffic Control</t>
  </si>
  <si>
    <t>Transportation</t>
  </si>
  <si>
    <t>Software Subscriptions</t>
  </si>
  <si>
    <t>Venue Rental</t>
  </si>
  <si>
    <t>Summer Student</t>
  </si>
  <si>
    <t>Volunteer Apparel</t>
  </si>
  <si>
    <t>Utilities</t>
  </si>
  <si>
    <t>Volunteer Food</t>
  </si>
  <si>
    <t>Volunteer Coordinator</t>
  </si>
  <si>
    <t>Waste Management</t>
  </si>
  <si>
    <t>Volunteer Recruitment Costs</t>
  </si>
  <si>
    <t>Categories</t>
  </si>
  <si>
    <t>Total</t>
  </si>
  <si>
    <t>Budget Government Confirmed Revenue</t>
  </si>
  <si>
    <t>Budget Government Pending Revenue</t>
  </si>
  <si>
    <t>Budget Private Sector Revenue</t>
  </si>
  <si>
    <t>Budget Earned Revenue</t>
  </si>
  <si>
    <t>Budget Other Revenue</t>
  </si>
  <si>
    <t>Budget In-Kind Revenue</t>
  </si>
  <si>
    <t>Budget Total Revenue</t>
  </si>
  <si>
    <t>Budget Administration Expenses</t>
  </si>
  <si>
    <t>Budget Artistic Expenses</t>
  </si>
  <si>
    <t>Budget Production Expenses</t>
  </si>
  <si>
    <t>Budget Marketing Expenses</t>
  </si>
  <si>
    <t>Budget Other Expenses</t>
  </si>
  <si>
    <t>Budget In-Kind Expenses</t>
  </si>
  <si>
    <t>Budget Total Expenses</t>
  </si>
  <si>
    <t>Budget Cash Expenses</t>
  </si>
  <si>
    <t>Budget Surplus Deficit</t>
  </si>
  <si>
    <t>Actual Government Confirmed Revenue</t>
  </si>
  <si>
    <t>Actual Government Pending Revenue</t>
  </si>
  <si>
    <t>Actual Private Sector Revenue</t>
  </si>
  <si>
    <t>Actual Earned Revenue</t>
  </si>
  <si>
    <t>Actual Other Revenue</t>
  </si>
  <si>
    <t>Actual In-Kind Revenue</t>
  </si>
  <si>
    <t>Actual Total Revenue</t>
  </si>
  <si>
    <t>Actual Administration Expense</t>
  </si>
  <si>
    <t>Actual Artistic Expenses</t>
  </si>
  <si>
    <t>Actual Marketing Expenses</t>
  </si>
  <si>
    <t>Actual Other Expenses</t>
  </si>
  <si>
    <t>Actual In-Kind Expenses</t>
  </si>
  <si>
    <t>Actual Total Expenses</t>
  </si>
  <si>
    <t>Actual Cash Expenses</t>
  </si>
  <si>
    <t>Actual Surplus Deficit</t>
  </si>
  <si>
    <t>Grant Request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</si>
</sst>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([$$-409]* #,##0.00_);_([$$-409]* \(#,##0.00\);_([$$-409]* &quot;-&quot;??_);_(@_)"/>
    <numFmt numFmtId="166" formatCode="&quot;$&quot;#,##0.00;[Red]\-&quot;$&quot;#,##0.00;&quot;$&quot;\-"/>
    <numFmt numFmtId="167" formatCode="0.0%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795E26"/>
      <name val="Consolas"/>
    </font>
    <font>
      <b/>
      <i/>
      <sz val="9"/>
      <color rgb="FF595959"/>
      <name val="Calibri"/>
      <family val="2"/>
    </font>
    <font>
      <sz val="9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</font>
    <font>
      <b/>
      <u/>
      <sz val="12"/>
      <color rgb="FF000000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6EA5"/>
        <bgColor indexed="64"/>
      </patternFill>
    </fill>
    <fill>
      <patternFill patternType="solid">
        <fgColor rgb="FFCCE2ED"/>
        <bgColor indexed="64"/>
      </patternFill>
    </fill>
    <fill>
      <patternFill patternType="solid">
        <fgColor rgb="FF8CBDD6"/>
        <bgColor indexed="64"/>
      </patternFill>
    </fill>
    <fill>
      <patternFill patternType="solid">
        <fgColor rgb="FF5C8F8D"/>
        <bgColor indexed="64"/>
      </patternFill>
    </fill>
    <fill>
      <patternFill patternType="solid">
        <fgColor rgb="FFC1EBEA"/>
        <bgColor indexed="64"/>
      </patternFill>
    </fill>
    <fill>
      <patternFill patternType="solid">
        <fgColor rgb="FF8FDCDA"/>
        <bgColor indexed="64"/>
      </patternFill>
    </fill>
    <fill>
      <patternFill patternType="solid">
        <fgColor rgb="FF95A4AC"/>
        <bgColor indexed="64"/>
      </patternFill>
    </fill>
    <fill>
      <patternFill patternType="solid">
        <fgColor rgb="FFD0D6DA"/>
        <bgColor indexed="64"/>
      </patternFill>
    </fill>
    <fill>
      <patternFill patternType="solid">
        <fgColor rgb="FF15364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right" vertical="center"/>
    </xf>
    <xf numFmtId="9" fontId="0" fillId="0" borderId="0" xfId="2" applyFont="1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 applyProtection="1">
      <alignment horizontal="left" vertical="center" wrapText="1"/>
      <protection hidden="1"/>
    </xf>
    <xf numFmtId="0" fontId="22" fillId="0" borderId="20" xfId="0" applyFont="1" applyBorder="1" applyAlignment="1" applyProtection="1">
      <alignment horizontal="left" vertical="center" wrapText="1"/>
      <protection hidden="1"/>
    </xf>
    <xf numFmtId="0" fontId="5" fillId="14" borderId="2" xfId="0" applyFont="1" applyFill="1" applyBorder="1" applyAlignment="1" applyProtection="1">
      <alignment vertical="center"/>
      <protection hidden="1"/>
    </xf>
    <xf numFmtId="0" fontId="12" fillId="6" borderId="6" xfId="0" applyFont="1" applyFill="1" applyBorder="1" applyAlignment="1" applyProtection="1">
      <alignment horizontal="center" vertical="center"/>
      <protection hidden="1"/>
    </xf>
    <xf numFmtId="0" fontId="14" fillId="6" borderId="6" xfId="0" applyFont="1" applyFill="1" applyBorder="1" applyAlignment="1" applyProtection="1">
      <alignment horizontal="center" vertical="center"/>
      <protection hidden="1"/>
    </xf>
    <xf numFmtId="164" fontId="14" fillId="7" borderId="8" xfId="1" applyFont="1" applyFill="1" applyBorder="1" applyAlignment="1" applyProtection="1">
      <alignment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14" fillId="6" borderId="7" xfId="0" applyFont="1" applyFill="1" applyBorder="1" applyAlignment="1" applyProtection="1">
      <alignment horizontal="left" vertical="center"/>
      <protection hidden="1"/>
    </xf>
    <xf numFmtId="0" fontId="14" fillId="6" borderId="2" xfId="0" applyFont="1" applyFill="1" applyBorder="1" applyAlignment="1" applyProtection="1">
      <alignment horizontal="center" vertical="center"/>
      <protection hidden="1"/>
    </xf>
    <xf numFmtId="164" fontId="14" fillId="6" borderId="4" xfId="0" applyNumberFormat="1" applyFont="1" applyFill="1" applyBorder="1" applyProtection="1"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21" xfId="0" applyFont="1" applyBorder="1" applyAlignment="1" applyProtection="1">
      <alignment horizontal="center" vertical="center"/>
      <protection hidden="1"/>
    </xf>
    <xf numFmtId="0" fontId="14" fillId="7" borderId="21" xfId="0" applyFont="1" applyFill="1" applyBorder="1" applyAlignment="1" applyProtection="1">
      <alignment horizontal="left" vertical="center"/>
      <protection hidden="1"/>
    </xf>
    <xf numFmtId="0" fontId="14" fillId="7" borderId="21" xfId="0" applyFont="1" applyFill="1" applyBorder="1" applyAlignment="1" applyProtection="1">
      <alignment horizontal="center" vertical="center" wrapText="1"/>
      <protection hidden="1"/>
    </xf>
    <xf numFmtId="164" fontId="14" fillId="7" borderId="22" xfId="1" applyFont="1" applyFill="1" applyBorder="1" applyAlignment="1" applyProtection="1">
      <protection hidden="1"/>
    </xf>
    <xf numFmtId="164" fontId="14" fillId="7" borderId="21" xfId="1" applyFont="1" applyFill="1" applyBorder="1" applyAlignment="1" applyProtection="1">
      <protection hidden="1"/>
    </xf>
    <xf numFmtId="0" fontId="3" fillId="0" borderId="21" xfId="0" applyFont="1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14" fillId="6" borderId="21" xfId="0" applyFont="1" applyFill="1" applyBorder="1" applyAlignment="1" applyProtection="1">
      <alignment horizontal="left" vertical="center"/>
      <protection hidden="1"/>
    </xf>
    <xf numFmtId="0" fontId="14" fillId="6" borderId="21" xfId="0" applyFont="1" applyFill="1" applyBorder="1" applyAlignment="1" applyProtection="1">
      <alignment horizontal="center" vertical="center"/>
      <protection hidden="1"/>
    </xf>
    <xf numFmtId="165" fontId="15" fillId="6" borderId="23" xfId="0" applyNumberFormat="1" applyFont="1" applyFill="1" applyBorder="1" applyProtection="1">
      <protection hidden="1"/>
    </xf>
    <xf numFmtId="165" fontId="15" fillId="6" borderId="2" xfId="0" applyNumberFormat="1" applyFont="1" applyFill="1" applyBorder="1" applyProtection="1">
      <protection hidden="1"/>
    </xf>
    <xf numFmtId="0" fontId="3" fillId="2" borderId="21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14" fillId="6" borderId="7" xfId="0" applyFont="1" applyFill="1" applyBorder="1" applyAlignment="1" applyProtection="1">
      <alignment horizontal="center" vertical="center"/>
      <protection hidden="1"/>
    </xf>
    <xf numFmtId="164" fontId="15" fillId="6" borderId="7" xfId="0" applyNumberFormat="1" applyFont="1" applyFill="1" applyBorder="1" applyProtection="1"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164" fontId="14" fillId="7" borderId="21" xfId="1" applyFont="1" applyFill="1" applyBorder="1" applyAlignment="1" applyProtection="1">
      <alignment vertical="center"/>
      <protection hidden="1"/>
    </xf>
    <xf numFmtId="0" fontId="14" fillId="6" borderId="4" xfId="0" applyFont="1" applyFill="1" applyBorder="1" applyAlignment="1" applyProtection="1">
      <alignment horizontal="left" vertical="center"/>
      <protection hidden="1"/>
    </xf>
    <xf numFmtId="164" fontId="15" fillId="6" borderId="2" xfId="0" applyNumberFormat="1" applyFont="1" applyFill="1" applyBorder="1" applyProtection="1"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164" fontId="14" fillId="7" borderId="21" xfId="1" applyFont="1" applyFill="1" applyBorder="1" applyAlignment="1" applyProtection="1">
      <alignment horizontal="center" vertical="center" wrapText="1"/>
      <protection hidden="1"/>
    </xf>
    <xf numFmtId="164" fontId="14" fillId="6" borderId="2" xfId="0" applyNumberFormat="1" applyFont="1" applyFill="1" applyBorder="1" applyProtection="1"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right" vertical="center"/>
      <protection hidden="1"/>
    </xf>
    <xf numFmtId="44" fontId="5" fillId="11" borderId="9" xfId="1" applyNumberFormat="1" applyFont="1" applyFill="1" applyBorder="1" applyAlignment="1" applyProtection="1">
      <alignment vertical="center"/>
      <protection hidden="1"/>
    </xf>
    <xf numFmtId="0" fontId="14" fillId="12" borderId="8" xfId="0" applyFont="1" applyFill="1" applyBorder="1" applyAlignment="1" applyProtection="1">
      <alignment horizontal="left" vertical="center"/>
      <protection hidden="1"/>
    </xf>
    <xf numFmtId="0" fontId="14" fillId="12" borderId="8" xfId="0" applyFont="1" applyFill="1" applyBorder="1" applyAlignment="1" applyProtection="1">
      <alignment horizontal="right" vertical="center"/>
      <protection hidden="1"/>
    </xf>
    <xf numFmtId="164" fontId="14" fillId="12" borderId="8" xfId="1" applyFont="1" applyFill="1" applyBorder="1" applyAlignment="1" applyProtection="1">
      <alignment vertical="center"/>
      <protection hidden="1"/>
    </xf>
    <xf numFmtId="0" fontId="14" fillId="12" borderId="17" xfId="0" applyFont="1" applyFill="1" applyBorder="1" applyAlignment="1" applyProtection="1">
      <alignment horizontal="left" vertical="center"/>
      <protection hidden="1"/>
    </xf>
    <xf numFmtId="0" fontId="14" fillId="12" borderId="18" xfId="0" applyFont="1" applyFill="1" applyBorder="1" applyAlignment="1" applyProtection="1">
      <alignment horizontal="right" vertical="center"/>
      <protection hidden="1"/>
    </xf>
    <xf numFmtId="44" fontId="14" fillId="12" borderId="18" xfId="1" applyNumberFormat="1" applyFont="1" applyFill="1" applyBorder="1" applyAlignment="1" applyProtection="1">
      <alignment vertical="center"/>
      <protection hidden="1"/>
    </xf>
    <xf numFmtId="44" fontId="14" fillId="12" borderId="19" xfId="1" applyNumberFormat="1" applyFont="1" applyFill="1" applyBorder="1" applyAlignment="1" applyProtection="1">
      <alignment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12" fillId="9" borderId="9" xfId="0" applyFont="1" applyFill="1" applyBorder="1" applyAlignment="1" applyProtection="1">
      <alignment horizontal="center" vertical="center"/>
      <protection hidden="1"/>
    </xf>
    <xf numFmtId="164" fontId="12" fillId="10" borderId="7" xfId="1" applyFont="1" applyFill="1" applyBorder="1" applyAlignment="1" applyProtection="1">
      <alignment horizontal="center" vertical="center"/>
      <protection hidden="1"/>
    </xf>
    <xf numFmtId="164" fontId="12" fillId="10" borderId="7" xfId="1" applyFont="1" applyFill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7" xfId="0" applyBorder="1" applyProtection="1">
      <protection hidden="1"/>
    </xf>
    <xf numFmtId="164" fontId="0" fillId="0" borderId="7" xfId="1" applyFont="1" applyBorder="1" applyProtection="1"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21" xfId="0" applyBorder="1" applyAlignment="1" applyProtection="1">
      <alignment horizontal="center"/>
      <protection hidden="1"/>
    </xf>
    <xf numFmtId="0" fontId="12" fillId="10" borderId="21" xfId="0" applyFont="1" applyFill="1" applyBorder="1" applyAlignment="1" applyProtection="1">
      <alignment horizontal="left" vertical="center"/>
      <protection hidden="1"/>
    </xf>
    <xf numFmtId="0" fontId="12" fillId="10" borderId="21" xfId="0" applyFont="1" applyFill="1" applyBorder="1" applyAlignment="1" applyProtection="1">
      <alignment horizontal="center" vertical="center" wrapText="1"/>
      <protection hidden="1"/>
    </xf>
    <xf numFmtId="164" fontId="12" fillId="10" borderId="21" xfId="1" applyFont="1" applyFill="1" applyBorder="1" applyProtection="1"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12" fillId="9" borderId="21" xfId="0" applyFont="1" applyFill="1" applyBorder="1" applyAlignment="1" applyProtection="1">
      <alignment horizontal="center" vertical="center"/>
      <protection hidden="1"/>
    </xf>
    <xf numFmtId="164" fontId="12" fillId="9" borderId="21" xfId="1" applyFont="1" applyFill="1" applyBorder="1" applyProtection="1">
      <protection hidden="1"/>
    </xf>
    <xf numFmtId="166" fontId="0" fillId="0" borderId="21" xfId="1" applyNumberFormat="1" applyFont="1" applyBorder="1" applyProtection="1">
      <protection hidden="1"/>
    </xf>
    <xf numFmtId="166" fontId="0" fillId="0" borderId="7" xfId="1" applyNumberFormat="1" applyFont="1" applyBorder="1" applyProtection="1">
      <protection hidden="1"/>
    </xf>
    <xf numFmtId="166" fontId="0" fillId="0" borderId="8" xfId="1" applyNumberFormat="1" applyFont="1" applyBorder="1" applyProtection="1">
      <protection hidden="1"/>
    </xf>
    <xf numFmtId="0" fontId="12" fillId="10" borderId="9" xfId="0" applyFont="1" applyFill="1" applyBorder="1" applyAlignment="1" applyProtection="1">
      <alignment horizontal="left" vertical="center"/>
      <protection hidden="1"/>
    </xf>
    <xf numFmtId="0" fontId="12" fillId="10" borderId="9" xfId="0" applyFont="1" applyFill="1" applyBorder="1" applyAlignment="1" applyProtection="1">
      <alignment horizontal="center" vertical="center"/>
      <protection hidden="1"/>
    </xf>
    <xf numFmtId="164" fontId="12" fillId="10" borderId="9" xfId="1" applyFont="1" applyFill="1" applyBorder="1" applyProtection="1">
      <protection hidden="1"/>
    </xf>
    <xf numFmtId="0" fontId="2" fillId="11" borderId="9" xfId="0" applyFont="1" applyFill="1" applyBorder="1" applyAlignment="1" applyProtection="1">
      <alignment horizontal="left" vertical="center"/>
      <protection hidden="1"/>
    </xf>
    <xf numFmtId="0" fontId="2" fillId="11" borderId="9" xfId="0" applyFont="1" applyFill="1" applyBorder="1" applyAlignment="1" applyProtection="1">
      <alignment horizontal="right" vertical="center"/>
      <protection hidden="1"/>
    </xf>
    <xf numFmtId="44" fontId="2" fillId="11" borderId="9" xfId="1" applyNumberFormat="1" applyFont="1" applyFill="1" applyBorder="1" applyAlignment="1" applyProtection="1">
      <alignment vertical="center"/>
      <protection hidden="1"/>
    </xf>
    <xf numFmtId="0" fontId="12" fillId="12" borderId="7" xfId="0" applyFont="1" applyFill="1" applyBorder="1" applyAlignment="1" applyProtection="1">
      <alignment horizontal="left"/>
      <protection hidden="1"/>
    </xf>
    <xf numFmtId="0" fontId="12" fillId="12" borderId="7" xfId="0" applyFont="1" applyFill="1" applyBorder="1" applyAlignment="1" applyProtection="1">
      <alignment horizontal="right"/>
      <protection hidden="1"/>
    </xf>
    <xf numFmtId="164" fontId="12" fillId="12" borderId="7" xfId="1" applyFont="1" applyFill="1" applyBorder="1" applyAlignment="1" applyProtection="1">
      <alignment vertical="center"/>
      <protection hidden="1"/>
    </xf>
    <xf numFmtId="164" fontId="12" fillId="12" borderId="7" xfId="0" applyNumberFormat="1" applyFont="1" applyFill="1" applyBorder="1" applyAlignment="1" applyProtection="1">
      <alignment horizontal="left"/>
      <protection hidden="1"/>
    </xf>
    <xf numFmtId="0" fontId="12" fillId="12" borderId="8" xfId="0" applyFont="1" applyFill="1" applyBorder="1" applyAlignment="1" applyProtection="1">
      <alignment horizontal="left"/>
      <protection hidden="1"/>
    </xf>
    <xf numFmtId="0" fontId="12" fillId="12" borderId="8" xfId="0" applyFont="1" applyFill="1" applyBorder="1" applyAlignment="1" applyProtection="1">
      <alignment horizontal="right"/>
      <protection hidden="1"/>
    </xf>
    <xf numFmtId="164" fontId="12" fillId="12" borderId="8" xfId="0" applyNumberFormat="1" applyFont="1" applyFill="1" applyBorder="1" applyAlignment="1" applyProtection="1">
      <alignment horizontal="center"/>
      <protection hidden="1"/>
    </xf>
    <xf numFmtId="0" fontId="9" fillId="0" borderId="8" xfId="0" applyFont="1" applyBorder="1" applyProtection="1">
      <protection hidden="1"/>
    </xf>
    <xf numFmtId="0" fontId="13" fillId="13" borderId="2" xfId="0" applyFont="1" applyFill="1" applyBorder="1" applyAlignment="1" applyProtection="1">
      <alignment horizontal="left" vertical="center"/>
      <protection hidden="1"/>
    </xf>
    <xf numFmtId="0" fontId="13" fillId="13" borderId="2" xfId="0" applyFont="1" applyFill="1" applyBorder="1" applyAlignment="1" applyProtection="1">
      <alignment horizontal="right" vertical="center"/>
      <protection hidden="1"/>
    </xf>
    <xf numFmtId="164" fontId="13" fillId="13" borderId="2" xfId="1" applyFont="1" applyFill="1" applyBorder="1" applyProtection="1">
      <protection hidden="1"/>
    </xf>
    <xf numFmtId="164" fontId="13" fillId="13" borderId="2" xfId="0" applyNumberFormat="1" applyFont="1" applyFill="1" applyBorder="1" applyProtection="1">
      <protection hidden="1"/>
    </xf>
    <xf numFmtId="0" fontId="13" fillId="11" borderId="2" xfId="0" applyFont="1" applyFill="1" applyBorder="1" applyAlignment="1" applyProtection="1">
      <alignment horizontal="left" vertical="center"/>
      <protection hidden="1"/>
    </xf>
    <xf numFmtId="0" fontId="13" fillId="11" borderId="2" xfId="0" applyFont="1" applyFill="1" applyBorder="1" applyAlignment="1" applyProtection="1">
      <alignment horizontal="right" vertical="center"/>
      <protection hidden="1"/>
    </xf>
    <xf numFmtId="164" fontId="13" fillId="11" borderId="2" xfId="1" applyFont="1" applyFill="1" applyBorder="1" applyProtection="1">
      <protection hidden="1"/>
    </xf>
    <xf numFmtId="0" fontId="12" fillId="12" borderId="2" xfId="0" applyFont="1" applyFill="1" applyBorder="1" applyAlignment="1" applyProtection="1">
      <alignment horizontal="left" vertical="center"/>
      <protection hidden="1"/>
    </xf>
    <xf numFmtId="0" fontId="12" fillId="12" borderId="2" xfId="0" applyFont="1" applyFill="1" applyBorder="1" applyAlignment="1" applyProtection="1">
      <alignment horizontal="right" vertical="center"/>
      <protection hidden="1"/>
    </xf>
    <xf numFmtId="0" fontId="12" fillId="12" borderId="2" xfId="0" applyFont="1" applyFill="1" applyBorder="1" applyAlignment="1" applyProtection="1">
      <alignment horizontal="center" vertical="center"/>
      <protection hidden="1"/>
    </xf>
    <xf numFmtId="164" fontId="12" fillId="12" borderId="2" xfId="1" applyFont="1" applyFill="1" applyBorder="1" applyProtection="1">
      <protection hidden="1"/>
    </xf>
    <xf numFmtId="164" fontId="12" fillId="12" borderId="2" xfId="0" applyNumberFormat="1" applyFont="1" applyFill="1" applyBorder="1" applyProtection="1">
      <protection hidden="1"/>
    </xf>
    <xf numFmtId="0" fontId="13" fillId="11" borderId="2" xfId="0" applyFont="1" applyFill="1" applyBorder="1" applyAlignment="1" applyProtection="1">
      <alignment horizontal="left"/>
      <protection hidden="1"/>
    </xf>
    <xf numFmtId="0" fontId="13" fillId="11" borderId="2" xfId="0" applyFont="1" applyFill="1" applyBorder="1" applyAlignment="1" applyProtection="1">
      <alignment horizontal="right"/>
      <protection hidden="1"/>
    </xf>
    <xf numFmtId="167" fontId="13" fillId="11" borderId="2" xfId="2" applyNumberFormat="1" applyFont="1" applyFill="1" applyBorder="1" applyProtection="1">
      <protection hidden="1"/>
    </xf>
    <xf numFmtId="0" fontId="9" fillId="15" borderId="2" xfId="0" applyFont="1" applyFill="1" applyBorder="1" applyProtection="1">
      <protection locked="0"/>
    </xf>
    <xf numFmtId="0" fontId="7" fillId="15" borderId="7" xfId="0" applyFont="1" applyFill="1" applyBorder="1" applyProtection="1">
      <protection locked="0"/>
    </xf>
    <xf numFmtId="164" fontId="7" fillId="15" borderId="2" xfId="1" applyFont="1" applyFill="1" applyBorder="1" applyAlignment="1" applyProtection="1">
      <protection locked="0"/>
    </xf>
    <xf numFmtId="0" fontId="7" fillId="15" borderId="9" xfId="0" applyFont="1" applyFill="1" applyBorder="1" applyProtection="1">
      <protection locked="0"/>
    </xf>
    <xf numFmtId="164" fontId="7" fillId="15" borderId="9" xfId="1" applyFont="1" applyFill="1" applyBorder="1" applyAlignment="1" applyProtection="1">
      <protection locked="0"/>
    </xf>
    <xf numFmtId="164" fontId="7" fillId="15" borderId="7" xfId="1" applyFont="1" applyFill="1" applyBorder="1" applyAlignment="1" applyProtection="1">
      <protection locked="0"/>
    </xf>
    <xf numFmtId="0" fontId="7" fillId="15" borderId="8" xfId="0" applyFont="1" applyFill="1" applyBorder="1" applyProtection="1">
      <protection locked="0"/>
    </xf>
    <xf numFmtId="0" fontId="7" fillId="15" borderId="3" xfId="0" applyFont="1" applyFill="1" applyBorder="1" applyProtection="1">
      <protection locked="0"/>
    </xf>
    <xf numFmtId="164" fontId="7" fillId="15" borderId="8" xfId="1" applyFont="1" applyFill="1" applyBorder="1" applyAlignment="1" applyProtection="1">
      <protection locked="0"/>
    </xf>
    <xf numFmtId="0" fontId="7" fillId="15" borderId="21" xfId="0" applyFont="1" applyFill="1" applyBorder="1" applyProtection="1">
      <protection locked="0"/>
    </xf>
    <xf numFmtId="164" fontId="7" fillId="15" borderId="19" xfId="1" applyFont="1" applyFill="1" applyBorder="1" applyAlignment="1" applyProtection="1">
      <protection locked="0"/>
    </xf>
    <xf numFmtId="0" fontId="3" fillId="15" borderId="21" xfId="0" applyFont="1" applyFill="1" applyBorder="1" applyProtection="1">
      <protection locked="0"/>
    </xf>
    <xf numFmtId="164" fontId="3" fillId="15" borderId="15" xfId="1" applyFont="1" applyFill="1" applyBorder="1" applyAlignment="1" applyProtection="1">
      <protection locked="0"/>
    </xf>
    <xf numFmtId="164" fontId="3" fillId="15" borderId="7" xfId="1" applyFont="1" applyFill="1" applyBorder="1" applyAlignment="1" applyProtection="1">
      <protection locked="0"/>
    </xf>
    <xf numFmtId="0" fontId="0" fillId="15" borderId="21" xfId="0" applyFill="1" applyBorder="1" applyProtection="1">
      <protection locked="0"/>
    </xf>
    <xf numFmtId="0" fontId="19" fillId="15" borderId="21" xfId="0" applyFont="1" applyFill="1" applyBorder="1" applyAlignment="1" applyProtection="1">
      <alignment vertical="center"/>
      <protection locked="0"/>
    </xf>
    <xf numFmtId="0" fontId="8" fillId="15" borderId="21" xfId="0" applyFont="1" applyFill="1" applyBorder="1" applyAlignment="1" applyProtection="1">
      <alignment vertical="center"/>
      <protection locked="0"/>
    </xf>
    <xf numFmtId="165" fontId="3" fillId="15" borderId="24" xfId="0" applyNumberFormat="1" applyFont="1" applyFill="1" applyBorder="1" applyAlignment="1" applyProtection="1">
      <alignment vertical="center"/>
      <protection locked="0"/>
    </xf>
    <xf numFmtId="165" fontId="3" fillId="15" borderId="4" xfId="0" applyNumberFormat="1" applyFont="1" applyFill="1" applyBorder="1" applyAlignment="1" applyProtection="1">
      <alignment vertical="center"/>
      <protection locked="0"/>
    </xf>
    <xf numFmtId="0" fontId="19" fillId="15" borderId="4" xfId="0" applyFont="1" applyFill="1" applyBorder="1" applyAlignment="1" applyProtection="1">
      <alignment vertical="center"/>
      <protection locked="0"/>
    </xf>
    <xf numFmtId="0" fontId="8" fillId="15" borderId="4" xfId="0" applyFont="1" applyFill="1" applyBorder="1" applyAlignment="1" applyProtection="1">
      <alignment vertical="center"/>
      <protection locked="0"/>
    </xf>
    <xf numFmtId="165" fontId="3" fillId="15" borderId="2" xfId="0" applyNumberFormat="1" applyFont="1" applyFill="1" applyBorder="1" applyAlignment="1" applyProtection="1">
      <alignment vertical="center"/>
      <protection locked="0"/>
    </xf>
    <xf numFmtId="0" fontId="19" fillId="15" borderId="3" xfId="0" applyFont="1" applyFill="1" applyBorder="1" applyAlignment="1" applyProtection="1">
      <alignment vertical="center"/>
      <protection locked="0"/>
    </xf>
    <xf numFmtId="0" fontId="8" fillId="15" borderId="3" xfId="0" applyFont="1" applyFill="1" applyBorder="1" applyAlignment="1" applyProtection="1">
      <alignment vertical="center"/>
      <protection locked="0"/>
    </xf>
    <xf numFmtId="165" fontId="3" fillId="15" borderId="3" xfId="0" applyNumberFormat="1" applyFont="1" applyFill="1" applyBorder="1" applyAlignment="1" applyProtection="1">
      <alignment vertical="center"/>
      <protection locked="0"/>
    </xf>
    <xf numFmtId="165" fontId="3" fillId="15" borderId="21" xfId="0" applyNumberFormat="1" applyFont="1" applyFill="1" applyBorder="1" applyAlignment="1" applyProtection="1">
      <alignment vertical="center"/>
      <protection locked="0"/>
    </xf>
    <xf numFmtId="164" fontId="3" fillId="15" borderId="21" xfId="1" applyFont="1" applyFill="1" applyBorder="1" applyAlignment="1" applyProtection="1">
      <protection locked="0"/>
    </xf>
    <xf numFmtId="0" fontId="3" fillId="15" borderId="7" xfId="0" applyFont="1" applyFill="1" applyBorder="1" applyProtection="1">
      <protection locked="0"/>
    </xf>
    <xf numFmtId="0" fontId="3" fillId="15" borderId="8" xfId="0" applyFont="1" applyFill="1" applyBorder="1" applyProtection="1">
      <protection locked="0"/>
    </xf>
    <xf numFmtId="164" fontId="3" fillId="15" borderId="8" xfId="1" applyFont="1" applyFill="1" applyBorder="1" applyAlignment="1" applyProtection="1">
      <protection locked="0"/>
    </xf>
    <xf numFmtId="0" fontId="4" fillId="15" borderId="21" xfId="0" applyFont="1" applyFill="1" applyBorder="1" applyProtection="1">
      <protection locked="0"/>
    </xf>
    <xf numFmtId="0" fontId="4" fillId="15" borderId="7" xfId="0" applyFont="1" applyFill="1" applyBorder="1" applyProtection="1">
      <protection locked="0"/>
    </xf>
    <xf numFmtId="0" fontId="4" fillId="15" borderId="2" xfId="0" applyFont="1" applyFill="1" applyBorder="1" applyProtection="1">
      <protection locked="0"/>
    </xf>
    <xf numFmtId="164" fontId="3" fillId="15" borderId="9" xfId="1" applyFont="1" applyFill="1" applyBorder="1" applyAlignment="1" applyProtection="1">
      <protection locked="0"/>
    </xf>
    <xf numFmtId="0" fontId="4" fillId="15" borderId="3" xfId="0" applyFont="1" applyFill="1" applyBorder="1" applyProtection="1">
      <protection locked="0"/>
    </xf>
    <xf numFmtId="0" fontId="4" fillId="15" borderId="8" xfId="0" applyFont="1" applyFill="1" applyBorder="1" applyProtection="1">
      <protection locked="0"/>
    </xf>
    <xf numFmtId="0" fontId="0" fillId="15" borderId="7" xfId="0" applyFill="1" applyBorder="1" applyProtection="1">
      <protection locked="0"/>
    </xf>
    <xf numFmtId="164" fontId="0" fillId="15" borderId="7" xfId="1" applyFont="1" applyFill="1" applyBorder="1" applyProtection="1">
      <protection locked="0"/>
    </xf>
    <xf numFmtId="0" fontId="0" fillId="15" borderId="8" xfId="0" applyFill="1" applyBorder="1" applyProtection="1">
      <protection locked="0"/>
    </xf>
    <xf numFmtId="164" fontId="0" fillId="15" borderId="8" xfId="1" applyFont="1" applyFill="1" applyBorder="1" applyProtection="1">
      <protection locked="0"/>
    </xf>
    <xf numFmtId="164" fontId="0" fillId="15" borderId="21" xfId="1" applyFont="1" applyFill="1" applyBorder="1" applyProtection="1">
      <protection locked="0"/>
    </xf>
    <xf numFmtId="0" fontId="11" fillId="0" borderId="0" xfId="0" applyFont="1" applyProtection="1">
      <protection hidden="1"/>
    </xf>
    <xf numFmtId="0" fontId="10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10" fillId="3" borderId="13" xfId="0" applyFont="1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0" xfId="0" applyFill="1" applyProtection="1">
      <protection hidden="1"/>
    </xf>
    <xf numFmtId="0" fontId="0" fillId="0" borderId="5" xfId="0" applyBorder="1" applyProtection="1">
      <protection hidden="1"/>
    </xf>
    <xf numFmtId="164" fontId="0" fillId="0" borderId="0" xfId="0" applyNumberFormat="1" applyProtection="1">
      <protection hidden="1"/>
    </xf>
    <xf numFmtId="166" fontId="0" fillId="0" borderId="0" xfId="0" applyNumberFormat="1" applyProtection="1">
      <protection hidden="1"/>
    </xf>
    <xf numFmtId="44" fontId="23" fillId="15" borderId="2" xfId="0" applyNumberFormat="1" applyFont="1" applyFill="1" applyBorder="1" applyProtection="1">
      <protection locked="0"/>
    </xf>
    <xf numFmtId="0" fontId="24" fillId="7" borderId="7" xfId="0" applyFont="1" applyFill="1" applyBorder="1" applyAlignment="1" applyProtection="1">
      <alignment horizontal="center" vertical="center" wrapText="1"/>
      <protection hidden="1"/>
    </xf>
    <xf numFmtId="0" fontId="12" fillId="10" borderId="14" xfId="0" applyFont="1" applyFill="1" applyBorder="1" applyAlignment="1" applyProtection="1">
      <alignment horizontal="left" vertical="center"/>
      <protection hidden="1"/>
    </xf>
    <xf numFmtId="0" fontId="12" fillId="10" borderId="15" xfId="0" applyFont="1" applyFill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17" fillId="8" borderId="10" xfId="0" applyFont="1" applyFill="1" applyBorder="1" applyAlignment="1" applyProtection="1">
      <alignment horizontal="center" vertical="center"/>
      <protection hidden="1"/>
    </xf>
    <xf numFmtId="0" fontId="17" fillId="8" borderId="11" xfId="0" applyFont="1" applyFill="1" applyBorder="1" applyAlignment="1" applyProtection="1">
      <alignment horizontal="center" vertical="center"/>
      <protection hidden="1"/>
    </xf>
    <xf numFmtId="0" fontId="17" fillId="8" borderId="12" xfId="0" applyFont="1" applyFill="1" applyBorder="1" applyAlignment="1" applyProtection="1">
      <alignment horizontal="center" vertical="center"/>
      <protection hidden="1"/>
    </xf>
    <xf numFmtId="0" fontId="16" fillId="13" borderId="0" xfId="0" applyFont="1" applyFill="1" applyAlignment="1" applyProtection="1">
      <alignment horizontal="center"/>
      <protection hidden="1"/>
    </xf>
    <xf numFmtId="0" fontId="16" fillId="13" borderId="0" xfId="0" applyFont="1" applyFill="1" applyAlignment="1" applyProtection="1">
      <alignment horizontal="center" vertical="center"/>
      <protection hidden="1"/>
    </xf>
    <xf numFmtId="0" fontId="16" fillId="5" borderId="1" xfId="0" applyFont="1" applyFill="1" applyBorder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center"/>
      <protection hidden="1"/>
    </xf>
    <xf numFmtId="0" fontId="14" fillId="7" borderId="7" xfId="0" applyFont="1" applyFill="1" applyBorder="1" applyAlignment="1" applyProtection="1">
      <alignment horizontal="left" vertical="center"/>
      <protection hidden="1"/>
    </xf>
  </cellXfs>
  <cellStyles count="3">
    <cellStyle name="Currency" xfId="1" builtinId="4"/>
    <cellStyle name="Normal" xfId="0" builtinId="0"/>
    <cellStyle name="Percent" xfId="2" builtinId="5"/>
  </cellStyles>
  <dxfs count="28">
    <dxf>
      <numFmt numFmtId="166" formatCode="&quot;$&quot;#,##0.00;[Red]\-&quot;$&quot;#,##0.00;&quot;$&quot;\-"/>
      <protection locked="1" hidden="1"/>
    </dxf>
    <dxf>
      <protection locked="1" hidden="1"/>
    </dxf>
    <dxf>
      <protection locked="1" hidden="1"/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1"/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  <protection locked="1" hidden="1"/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1"/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</dxfs>
  <tableStyles count="0" defaultTableStyle="TableStyleMedium2" defaultPivotStyle="PivotStyleLight16"/>
  <colors>
    <mruColors>
      <color rgb="FF9BC2E6"/>
      <color rgb="FFBDD7E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5757333</xdr:colOff>
      <xdr:row>1</xdr:row>
      <xdr:rowOff>169333</xdr:rowOff>
    </xdr:from>
    <xdr:to>
      <xdr:col>3</xdr:col>
      <xdr:colOff>6688666</xdr:colOff>
      <xdr:row>4</xdr:row>
      <xdr:rowOff>10584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6888D192-48BE-06F9-873E-E8623BA23275}"/>
            </a:ext>
          </a:extLst>
        </xdr:cNvPr>
        <xdr:cNvSpPr/>
      </xdr:nvSpPr>
      <xdr:spPr>
        <a:xfrm>
          <a:off x="10763250" y="412750"/>
          <a:ext cx="931333" cy="46566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CA" sz="1100"/>
            <a:t>Start Here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44FFA3-70D8-4AF6-A987-2DAA9F298CE4}" name="AdminCategories" displayName="AdminCategories" ref="A1:A31" totalsRowShown="0" headerRowDxfId="26" dataDxfId="25">
  <autoFilter ref="A1:A31" xr:uid="{6C44FFA3-70D8-4AF6-A987-2DAA9F298CE4}"/>
  <sortState xmlns:xlrd2="http://schemas.microsoft.com/office/spreadsheetml/2017/richdata2" ref="A2:A31">
    <sortCondition ref="A1:A31"/>
  </sortState>
  <tableColumns count="1">
    <tableColumn id="1" xr3:uid="{CC0CAA7B-3ED3-4B62-A080-8FA4CEEA5584}" name="Administration" data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B93EF0-7987-4219-991F-C5A3556C712A}" name="ArtCulturalCategories" displayName="ArtCulturalCategories" ref="B1:B23" totalsRowShown="0" headerRowDxfId="23" dataDxfId="22">
  <autoFilter ref="B1:B23" xr:uid="{CDB93EF0-7987-4219-991F-C5A3556C712A}"/>
  <sortState xmlns:xlrd2="http://schemas.microsoft.com/office/spreadsheetml/2017/richdata2" ref="B2:B23">
    <sortCondition ref="B1:B23"/>
  </sortState>
  <tableColumns count="1">
    <tableColumn id="1" xr3:uid="{FD385639-76EF-4C0B-B906-4C5CAB71C651}" name="Artistic and Cultural Content" dataDxfId="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41E54B-01C3-4C06-BD9B-43B92CE5F154}" name="ProdLogisticsCategories" displayName="ProdLogisticsCategories" ref="C1:C30" totalsRowShown="0" headerRowDxfId="20" dataDxfId="19">
  <autoFilter ref="C1:C30" xr:uid="{2541E54B-01C3-4C06-BD9B-43B92CE5F154}"/>
  <sortState xmlns:xlrd2="http://schemas.microsoft.com/office/spreadsheetml/2017/richdata2" ref="C2:C30">
    <sortCondition ref="C1:C30"/>
  </sortState>
  <tableColumns count="1">
    <tableColumn id="1" xr3:uid="{BC097EDF-33C6-46D5-9F8E-ED1294E2B15B}" name="Production Logistics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FED6BA-6A5D-455F-92D9-C569590C3146}" name="PromoCategories" displayName="PromoCategories" ref="D1:D19" totalsRowShown="0" headerRowDxfId="17" dataDxfId="16">
  <autoFilter ref="D1:D19" xr:uid="{08FED6BA-6A5D-455F-92D9-C569590C3146}"/>
  <sortState xmlns:xlrd2="http://schemas.microsoft.com/office/spreadsheetml/2017/richdata2" ref="D2:D19">
    <sortCondition ref="D1:D19"/>
  </sortState>
  <tableColumns count="1">
    <tableColumn id="1" xr3:uid="{363E08BB-2406-4BB7-9E51-2339EA8EBD02}" name="Promotions &amp; Marketing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3771996-3719-444E-AEA1-7DFA27BEECC8}" name="GrantsGovCategories" displayName="GrantsGovCategories" ref="E1:E12" totalsRowShown="0" headerRowDxfId="14" dataDxfId="13" tableBorderDxfId="12">
  <autoFilter ref="E1:E12" xr:uid="{B3771996-3719-444E-AEA1-7DFA27BEECC8}"/>
  <sortState xmlns:xlrd2="http://schemas.microsoft.com/office/spreadsheetml/2017/richdata2" ref="E2:E12">
    <sortCondition ref="E1:E12"/>
  </sortState>
  <tableColumns count="1">
    <tableColumn id="1" xr3:uid="{29037330-F6AC-4FB0-907B-19906ABE76B1}" name="Grants - Government" dataDxfId="1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6E975D-8386-45C3-970F-BD686C239B08}" name="PrivateSectorCategories" displayName="PrivateSectorCategories" ref="F1:F8" totalsRowShown="0" headerRowDxfId="10" dataDxfId="9" tableBorderDxfId="8">
  <autoFilter ref="F1:F8" xr:uid="{156E975D-8386-45C3-970F-BD686C239B08}"/>
  <sortState xmlns:xlrd2="http://schemas.microsoft.com/office/spreadsheetml/2017/richdata2" ref="F2:F8">
    <sortCondition ref="F1:F8"/>
  </sortState>
  <tableColumns count="1">
    <tableColumn id="1" xr3:uid="{DCE3D25B-33D1-4503-9AA4-625C21E9FF77}" name="Private Sector" dataDxfId="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CB89598-D033-45B9-A925-7766870A0970}" name="EarnedRevenueCategories" displayName="EarnedRevenueCategories" ref="G1:G11" totalsRowShown="0" headerRowDxfId="6" dataDxfId="5">
  <autoFilter ref="G1:G11" xr:uid="{8CB89598-D033-45B9-A925-7766870A0970}"/>
  <sortState xmlns:xlrd2="http://schemas.microsoft.com/office/spreadsheetml/2017/richdata2" ref="G2:G11">
    <sortCondition ref="G1:G11"/>
  </sortState>
  <tableColumns count="1">
    <tableColumn id="1" xr3:uid="{0093FB2A-6113-4120-BACC-DF530021937D}" name="Earned and Other Revenue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7C4385-A509-4B7A-9FDB-88F14BF84028}" name="FPG_Import_Summary" displayName="FPG_Import_Summary" ref="A1:B33" totalsRowShown="0" headerRowDxfId="3" dataDxfId="2">
  <autoFilter ref="A1:B33" xr:uid="{637C4385-A509-4B7A-9FDB-88F14BF84028}"/>
  <tableColumns count="2">
    <tableColumn id="1" xr3:uid="{B406B6C4-462C-4CE3-91A9-F8E1A020651F}" name="Categories" dataDxfId="1"/>
    <tableColumn id="2" xr3:uid="{4D110864-7108-4FE3-B56F-AE048CE6DBF3}" name="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7A5E-9523-42CF-A8D2-38C3FE5422BB}">
  <sheetPr>
    <tabColor rgb="FF00B0F0"/>
  </sheetPr>
  <dimension ref="A1:F261"/>
  <sheetViews>
    <sheetView tabSelected="1" topLeftCell="A188" zoomScale="90" zoomScaleNormal="90" workbookViewId="0">
      <selection activeCell="E190" sqref="E190"/>
    </sheetView>
  </sheetViews>
  <sheetFormatPr defaultRowHeight="14.45"/>
  <cols>
    <col min="1" max="1" width="16" customWidth="1"/>
    <col min="2" max="2" width="11.140625" customWidth="1"/>
    <col min="3" max="3" width="43.42578125" customWidth="1"/>
    <col min="4" max="4" width="107.42578125" customWidth="1"/>
    <col min="5" max="5" width="24.28515625" customWidth="1"/>
    <col min="6" max="6" width="23.28515625" customWidth="1"/>
    <col min="7" max="7" width="3.85546875" customWidth="1"/>
    <col min="8" max="8" width="19" customWidth="1"/>
  </cols>
  <sheetData>
    <row r="1" spans="1:6" ht="18.600000000000001">
      <c r="B1" s="163" t="s">
        <v>0</v>
      </c>
      <c r="C1" s="163"/>
      <c r="D1" s="163"/>
      <c r="E1" s="163"/>
      <c r="F1" s="163"/>
    </row>
    <row r="2" spans="1:6" ht="18.600000000000001">
      <c r="A2" s="5"/>
      <c r="B2" s="164" t="s">
        <v>1</v>
      </c>
      <c r="C2" s="164"/>
      <c r="D2" s="164"/>
      <c r="E2" s="164"/>
      <c r="F2" s="164"/>
    </row>
    <row r="3" spans="1:6" ht="15.6" customHeight="1">
      <c r="A3" s="7"/>
      <c r="B3" s="8"/>
      <c r="C3" s="8"/>
      <c r="D3" s="9"/>
      <c r="E3" s="10" t="s">
        <v>2</v>
      </c>
      <c r="F3" s="103"/>
    </row>
    <row r="4" spans="1:6" ht="15.6" customHeight="1">
      <c r="A4" s="7"/>
      <c r="B4" s="8"/>
      <c r="C4" s="8"/>
      <c r="D4" s="9"/>
      <c r="E4" s="10" t="s">
        <v>3</v>
      </c>
      <c r="F4" s="153"/>
    </row>
    <row r="5" spans="1:6" ht="18.600000000000001">
      <c r="A5" s="5"/>
      <c r="B5" s="165" t="s">
        <v>4</v>
      </c>
      <c r="C5" s="166"/>
      <c r="D5" s="166"/>
      <c r="E5" s="166"/>
      <c r="F5" s="166"/>
    </row>
    <row r="6" spans="1:6" ht="15.6">
      <c r="A6" s="5"/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</row>
    <row r="7" spans="1:6" ht="15.6">
      <c r="A7" s="5"/>
      <c r="B7" s="167" t="s">
        <v>10</v>
      </c>
      <c r="C7" s="167"/>
      <c r="D7" s="154" t="s">
        <v>11</v>
      </c>
      <c r="E7" s="13">
        <f ca="1">SUM(INDEX(E:E,ROW()+1):INDEX(E:E,ROW($B$18)-1))</f>
        <v>0</v>
      </c>
      <c r="F7" s="13">
        <f ca="1">SUM(INDEX(F:F,ROW()+1):INDEX(F:F,ROW($B$18)-1))</f>
        <v>0</v>
      </c>
    </row>
    <row r="8" spans="1:6" ht="15.6">
      <c r="A8" s="5"/>
      <c r="B8" s="14">
        <f>MAX(B$6:B7)+1</f>
        <v>1</v>
      </c>
      <c r="C8" s="104"/>
      <c r="D8" s="104"/>
      <c r="E8" s="105"/>
      <c r="F8" s="105"/>
    </row>
    <row r="9" spans="1:6" ht="15.6">
      <c r="A9" s="5"/>
      <c r="B9" s="14">
        <f>MAX(B$6:B8)+1</f>
        <v>2</v>
      </c>
      <c r="C9" s="104"/>
      <c r="D9" s="104"/>
      <c r="E9" s="105"/>
      <c r="F9" s="105"/>
    </row>
    <row r="10" spans="1:6" ht="15.6">
      <c r="A10" s="5"/>
      <c r="B10" s="14">
        <f>MAX(B$6:B9)+1</f>
        <v>3</v>
      </c>
      <c r="C10" s="104"/>
      <c r="D10" s="104"/>
      <c r="E10" s="105"/>
      <c r="F10" s="105"/>
    </row>
    <row r="11" spans="1:6" ht="15.6">
      <c r="A11" s="5"/>
      <c r="B11" s="14">
        <f>MAX(B$6:B10)+1</f>
        <v>4</v>
      </c>
      <c r="C11" s="104"/>
      <c r="D11" s="104"/>
      <c r="E11" s="105"/>
      <c r="F11" s="105"/>
    </row>
    <row r="12" spans="1:6" ht="15.75" customHeight="1">
      <c r="A12" s="5"/>
      <c r="B12" s="14">
        <f>MAX(B$6:B11)+1</f>
        <v>5</v>
      </c>
      <c r="C12" s="104"/>
      <c r="D12" s="104"/>
      <c r="E12" s="105"/>
      <c r="F12" s="105"/>
    </row>
    <row r="13" spans="1:6" ht="15.75" customHeight="1">
      <c r="A13" s="5"/>
      <c r="B13" s="14">
        <f>MAX(B$6:B12)+1</f>
        <v>6</v>
      </c>
      <c r="C13" s="104"/>
      <c r="D13" s="104"/>
      <c r="E13" s="105"/>
      <c r="F13" s="105"/>
    </row>
    <row r="14" spans="1:6" ht="15.75" customHeight="1">
      <c r="A14" s="5"/>
      <c r="B14" s="14">
        <f>MAX(B$6:B13)+1</f>
        <v>7</v>
      </c>
      <c r="C14" s="104"/>
      <c r="D14" s="104"/>
      <c r="E14" s="105"/>
      <c r="F14" s="105"/>
    </row>
    <row r="15" spans="1:6" ht="15.75" customHeight="1">
      <c r="A15" s="5"/>
      <c r="B15" s="14">
        <f>MAX(B$6:B14)+1</f>
        <v>8</v>
      </c>
      <c r="C15" s="104"/>
      <c r="D15" s="104"/>
      <c r="E15" s="105"/>
      <c r="F15" s="105"/>
    </row>
    <row r="16" spans="1:6" ht="15.75" customHeight="1">
      <c r="A16" s="5"/>
      <c r="B16" s="14">
        <f>MAX(B$6:B15)+1</f>
        <v>9</v>
      </c>
      <c r="C16" s="104"/>
      <c r="D16" s="104"/>
      <c r="E16" s="105"/>
      <c r="F16" s="105"/>
    </row>
    <row r="17" spans="1:6" ht="15.75" customHeight="1">
      <c r="A17" s="5"/>
      <c r="B17" s="14">
        <f>MAX(B$6:B16)+1</f>
        <v>10</v>
      </c>
      <c r="C17" s="104"/>
      <c r="D17" s="104"/>
      <c r="E17" s="105"/>
      <c r="F17" s="105"/>
    </row>
    <row r="18" spans="1:6" ht="15.6">
      <c r="A18" s="5"/>
      <c r="B18" s="15" t="s">
        <v>12</v>
      </c>
      <c r="C18" s="15"/>
      <c r="D18" s="16" t="s">
        <v>13</v>
      </c>
      <c r="E18" s="17">
        <f ca="1">SUM(INDEX(E:E,ROW()+1):INDEX(E:E,ROW($B$29)-1))</f>
        <v>0</v>
      </c>
      <c r="F18" s="17">
        <f ca="1">SUM(INDEX(F:F,ROW()+1):INDEX(F:F,ROW($B$29)-1))</f>
        <v>0</v>
      </c>
    </row>
    <row r="19" spans="1:6" ht="15.6">
      <c r="A19" s="5"/>
      <c r="B19" s="14">
        <f>MAX(B$6:B18)+1</f>
        <v>11</v>
      </c>
      <c r="C19" s="104"/>
      <c r="D19" s="106"/>
      <c r="E19" s="107"/>
      <c r="F19" s="107"/>
    </row>
    <row r="20" spans="1:6" ht="15.6">
      <c r="A20" s="5"/>
      <c r="B20" s="14">
        <f>MAX(B$6:B19)+1</f>
        <v>12</v>
      </c>
      <c r="C20" s="104"/>
      <c r="D20" s="106"/>
      <c r="E20" s="108"/>
      <c r="F20" s="108"/>
    </row>
    <row r="21" spans="1:6" ht="15.6">
      <c r="A21" s="5"/>
      <c r="B21" s="18">
        <f>MAX(B$6:B20)+1</f>
        <v>13</v>
      </c>
      <c r="C21" s="109"/>
      <c r="D21" s="106"/>
      <c r="E21" s="108"/>
      <c r="F21" s="108"/>
    </row>
    <row r="22" spans="1:6" ht="15.6">
      <c r="A22" s="5"/>
      <c r="B22" s="19">
        <f>MAX(B$6:B21)+1</f>
        <v>14</v>
      </c>
      <c r="C22" s="110"/>
      <c r="D22" s="106"/>
      <c r="E22" s="111"/>
      <c r="F22" s="111"/>
    </row>
    <row r="23" spans="1:6" ht="15.75" customHeight="1">
      <c r="A23" s="5"/>
      <c r="B23" s="19">
        <f>MAX(B$6:B22)+1</f>
        <v>15</v>
      </c>
      <c r="C23" s="110"/>
      <c r="D23" s="106"/>
      <c r="E23" s="111"/>
      <c r="F23" s="111"/>
    </row>
    <row r="24" spans="1:6" ht="15.75" customHeight="1">
      <c r="A24" s="5"/>
      <c r="B24" s="19">
        <f>MAX(B$6:B23)+1</f>
        <v>16</v>
      </c>
      <c r="C24" s="110"/>
      <c r="D24" s="109"/>
      <c r="E24" s="111"/>
      <c r="F24" s="111"/>
    </row>
    <row r="25" spans="1:6" ht="15.75" customHeight="1">
      <c r="A25" s="5"/>
      <c r="B25" s="19">
        <f>MAX(B$6:B24)+1</f>
        <v>17</v>
      </c>
      <c r="C25" s="110"/>
      <c r="D25" s="109"/>
      <c r="E25" s="111"/>
      <c r="F25" s="111"/>
    </row>
    <row r="26" spans="1:6" ht="15.75" customHeight="1">
      <c r="A26" s="5"/>
      <c r="B26" s="19">
        <f>MAX(B$6:B25)+1</f>
        <v>18</v>
      </c>
      <c r="C26" s="110"/>
      <c r="D26" s="109"/>
      <c r="E26" s="111"/>
      <c r="F26" s="111"/>
    </row>
    <row r="27" spans="1:6" ht="15.75" customHeight="1">
      <c r="A27" s="5"/>
      <c r="B27" s="19">
        <f>MAX(B$6:B26)+1</f>
        <v>19</v>
      </c>
      <c r="C27" s="110"/>
      <c r="D27" s="109"/>
      <c r="E27" s="111"/>
      <c r="F27" s="111"/>
    </row>
    <row r="28" spans="1:6" ht="15.75" customHeight="1">
      <c r="A28" s="5"/>
      <c r="B28" s="20">
        <f>MAX(B$6:B27)+1</f>
        <v>20</v>
      </c>
      <c r="C28" s="112"/>
      <c r="D28" s="112"/>
      <c r="E28" s="113"/>
      <c r="F28" s="111"/>
    </row>
    <row r="29" spans="1:6" ht="15.6">
      <c r="A29" s="5"/>
      <c r="B29" s="21" t="s">
        <v>14</v>
      </c>
      <c r="C29" s="21"/>
      <c r="D29" s="22" t="s">
        <v>15</v>
      </c>
      <c r="E29" s="23">
        <f ca="1">SUM(INDEX(E:E,ROW()+1):INDEX(E:E,ROW($B$40)-1))</f>
        <v>0</v>
      </c>
      <c r="F29" s="24">
        <f ca="1">SUM(INDEX(F:F,ROW()+1):INDEX(F:F,ROW($B$40)-1))</f>
        <v>0</v>
      </c>
    </row>
    <row r="30" spans="1:6">
      <c r="B30" s="25">
        <f>MAX(B$6:B29)+1</f>
        <v>21</v>
      </c>
      <c r="C30" s="114"/>
      <c r="D30" s="114"/>
      <c r="E30" s="115"/>
      <c r="F30" s="116"/>
    </row>
    <row r="31" spans="1:6">
      <c r="B31" s="25">
        <f>MAX(B$6:B30)+1</f>
        <v>22</v>
      </c>
      <c r="C31" s="114"/>
      <c r="D31" s="114"/>
      <c r="E31" s="115"/>
      <c r="F31" s="116"/>
    </row>
    <row r="32" spans="1:6">
      <c r="B32" s="25">
        <f>MAX(B$6:B31)+1</f>
        <v>23</v>
      </c>
      <c r="C32" s="117"/>
      <c r="D32" s="114"/>
      <c r="E32" s="115"/>
      <c r="F32" s="116"/>
    </row>
    <row r="33" spans="2:6">
      <c r="B33" s="25">
        <f>MAX(B$6:B32)+1</f>
        <v>24</v>
      </c>
      <c r="C33" s="114"/>
      <c r="D33" s="114"/>
      <c r="E33" s="115"/>
      <c r="F33" s="116"/>
    </row>
    <row r="34" spans="2:6" ht="15" customHeight="1">
      <c r="B34" s="25">
        <f>MAX(B$6:B33)+1</f>
        <v>25</v>
      </c>
      <c r="C34" s="114"/>
      <c r="D34" s="114"/>
      <c r="E34" s="115"/>
      <c r="F34" s="116"/>
    </row>
    <row r="35" spans="2:6" ht="15" customHeight="1">
      <c r="B35" s="25">
        <f>MAX(B$6:B34)+1</f>
        <v>26</v>
      </c>
      <c r="C35" s="114"/>
      <c r="D35" s="114"/>
      <c r="E35" s="115"/>
      <c r="F35" s="116"/>
    </row>
    <row r="36" spans="2:6" ht="15" customHeight="1">
      <c r="B36" s="25">
        <f>MAX(B$6:B35)+1</f>
        <v>27</v>
      </c>
      <c r="C36" s="114"/>
      <c r="D36" s="114"/>
      <c r="E36" s="115"/>
      <c r="F36" s="116"/>
    </row>
    <row r="37" spans="2:6" ht="15" customHeight="1">
      <c r="B37" s="25">
        <f>MAX(B$6:B36)+1</f>
        <v>28</v>
      </c>
      <c r="C37" s="114"/>
      <c r="D37" s="114"/>
      <c r="E37" s="115"/>
      <c r="F37" s="116"/>
    </row>
    <row r="38" spans="2:6" ht="15" customHeight="1">
      <c r="B38" s="25">
        <f>MAX(B$6:B37)+1</f>
        <v>29</v>
      </c>
      <c r="C38" s="114"/>
      <c r="D38" s="114"/>
      <c r="E38" s="115"/>
      <c r="F38" s="116"/>
    </row>
    <row r="39" spans="2:6" ht="15" customHeight="1">
      <c r="B39" s="25">
        <f>MAX(B$6:B38)+1</f>
        <v>30</v>
      </c>
      <c r="C39" s="114"/>
      <c r="D39" s="114"/>
      <c r="E39" s="115"/>
      <c r="F39" s="116"/>
    </row>
    <row r="40" spans="2:6" ht="15.6">
      <c r="B40" s="27" t="s">
        <v>16</v>
      </c>
      <c r="C40" s="27"/>
      <c r="D40" s="28" t="s">
        <v>17</v>
      </c>
      <c r="E40" s="29">
        <f ca="1">SUM(INDEX(E:E,ROW()+1):INDEX(E:E,ROW($B$51)-1))</f>
        <v>0</v>
      </c>
      <c r="F40" s="30">
        <f ca="1">SUM(INDEX(F:F,ROW()+1):INDEX(F:F,ROW($B$51)-1))</f>
        <v>0</v>
      </c>
    </row>
    <row r="41" spans="2:6">
      <c r="B41" s="31">
        <f>MAX(B$6:B40)+1</f>
        <v>31</v>
      </c>
      <c r="C41" s="118"/>
      <c r="D41" s="119"/>
      <c r="E41" s="120"/>
      <c r="F41" s="121"/>
    </row>
    <row r="42" spans="2:6">
      <c r="B42" s="32">
        <f>MAX(B$6:B41)+1</f>
        <v>32</v>
      </c>
      <c r="C42" s="122"/>
      <c r="D42" s="123"/>
      <c r="E42" s="124"/>
      <c r="F42" s="124"/>
    </row>
    <row r="43" spans="2:6">
      <c r="B43" s="33">
        <f>MAX(B$6:B42)+1</f>
        <v>33</v>
      </c>
      <c r="C43" s="125"/>
      <c r="D43" s="126"/>
      <c r="E43" s="127"/>
      <c r="F43" s="127"/>
    </row>
    <row r="44" spans="2:6">
      <c r="B44" s="33">
        <f>MAX(B$6:B43)+1</f>
        <v>34</v>
      </c>
      <c r="C44" s="125"/>
      <c r="D44" s="126"/>
      <c r="E44" s="127"/>
      <c r="F44" s="127"/>
    </row>
    <row r="45" spans="2:6" ht="15" customHeight="1">
      <c r="B45" s="33">
        <f>MAX(B$6:B44)+1</f>
        <v>35</v>
      </c>
      <c r="C45" s="125"/>
      <c r="D45" s="126"/>
      <c r="E45" s="127"/>
      <c r="F45" s="127"/>
    </row>
    <row r="46" spans="2:6" ht="15" customHeight="1">
      <c r="B46" s="33">
        <f>MAX(B$6:B45)+1</f>
        <v>36</v>
      </c>
      <c r="C46" s="125"/>
      <c r="D46" s="126"/>
      <c r="E46" s="127"/>
      <c r="F46" s="127"/>
    </row>
    <row r="47" spans="2:6" ht="15" customHeight="1">
      <c r="B47" s="31">
        <f>MAX(B$6:B46)+1</f>
        <v>37</v>
      </c>
      <c r="C47" s="118"/>
      <c r="D47" s="119"/>
      <c r="E47" s="128"/>
      <c r="F47" s="128"/>
    </row>
    <row r="48" spans="2:6" ht="15" customHeight="1">
      <c r="B48" s="31">
        <f>MAX(B$6:B47)+1</f>
        <v>38</v>
      </c>
      <c r="C48" s="118"/>
      <c r="D48" s="119"/>
      <c r="E48" s="128"/>
      <c r="F48" s="128"/>
    </row>
    <row r="49" spans="2:6" ht="15" customHeight="1">
      <c r="B49" s="31">
        <f>MAX(B$6:B48)+1</f>
        <v>39</v>
      </c>
      <c r="C49" s="118"/>
      <c r="D49" s="119"/>
      <c r="E49" s="128"/>
      <c r="F49" s="128"/>
    </row>
    <row r="50" spans="2:6" ht="15" customHeight="1">
      <c r="B50" s="31">
        <f>MAX(B$6:B49)+1</f>
        <v>40</v>
      </c>
      <c r="C50" s="118"/>
      <c r="D50" s="119"/>
      <c r="E50" s="128"/>
      <c r="F50" s="128"/>
    </row>
    <row r="51" spans="2:6" ht="15.6">
      <c r="B51" s="21" t="s">
        <v>18</v>
      </c>
      <c r="C51" s="21"/>
      <c r="D51" s="22" t="s">
        <v>15</v>
      </c>
      <c r="E51" s="24">
        <f ca="1">SUM(INDEX(E:E,ROW()+1):INDEX(E:E,ROW($B$62)-1))</f>
        <v>0</v>
      </c>
      <c r="F51" s="24">
        <f ca="1">SUM(INDEX(F:F,ROW()+1):INDEX(F:F,ROW($B$62)-1))</f>
        <v>0</v>
      </c>
    </row>
    <row r="52" spans="2:6" ht="15.6">
      <c r="B52" s="25">
        <f>MAX(B$6:B51)+1</f>
        <v>41</v>
      </c>
      <c r="C52" s="112"/>
      <c r="D52" s="114"/>
      <c r="E52" s="129"/>
      <c r="F52" s="129"/>
    </row>
    <row r="53" spans="2:6" ht="15.6">
      <c r="B53" s="25">
        <f>MAX(B$6:B52)+1</f>
        <v>42</v>
      </c>
      <c r="C53" s="112"/>
      <c r="D53" s="114"/>
      <c r="E53" s="129"/>
      <c r="F53" s="129"/>
    </row>
    <row r="54" spans="2:6" ht="15.6">
      <c r="B54" s="25">
        <f>MAX(B$6:B53)+1</f>
        <v>43</v>
      </c>
      <c r="C54" s="112"/>
      <c r="D54" s="114"/>
      <c r="E54" s="129"/>
      <c r="F54" s="129"/>
    </row>
    <row r="55" spans="2:6" ht="15.6">
      <c r="B55" s="25">
        <f>MAX(B$6:B54)+1</f>
        <v>44</v>
      </c>
      <c r="C55" s="112"/>
      <c r="D55" s="114"/>
      <c r="E55" s="129"/>
      <c r="F55" s="129"/>
    </row>
    <row r="56" spans="2:6" ht="15.75" customHeight="1">
      <c r="B56" s="25">
        <f>MAX(B$6:B55)+1</f>
        <v>45</v>
      </c>
      <c r="C56" s="112"/>
      <c r="D56" s="114"/>
      <c r="E56" s="129"/>
      <c r="F56" s="129"/>
    </row>
    <row r="57" spans="2:6" ht="15.75" customHeight="1">
      <c r="B57" s="34">
        <f>MAX(B$6:B56)+1</f>
        <v>46</v>
      </c>
      <c r="C57" s="104"/>
      <c r="D57" s="130"/>
      <c r="E57" s="116"/>
      <c r="F57" s="116"/>
    </row>
    <row r="58" spans="2:6" ht="15.75" customHeight="1">
      <c r="B58" s="34">
        <f>MAX(B$6:B57)+1</f>
        <v>47</v>
      </c>
      <c r="C58" s="104"/>
      <c r="D58" s="130"/>
      <c r="E58" s="116"/>
      <c r="F58" s="116"/>
    </row>
    <row r="59" spans="2:6" ht="15.75" customHeight="1">
      <c r="B59" s="34">
        <f>MAX(B$6:B58)+1</f>
        <v>48</v>
      </c>
      <c r="C59" s="104"/>
      <c r="D59" s="130"/>
      <c r="E59" s="116"/>
      <c r="F59" s="116"/>
    </row>
    <row r="60" spans="2:6" ht="15.75" customHeight="1">
      <c r="B60" s="34">
        <f>MAX(B$6:B59)+1</f>
        <v>49</v>
      </c>
      <c r="C60" s="104"/>
      <c r="D60" s="130"/>
      <c r="E60" s="116"/>
      <c r="F60" s="116"/>
    </row>
    <row r="61" spans="2:6" ht="15.75" customHeight="1">
      <c r="B61" s="34">
        <f>MAX(B$6:B60)+1</f>
        <v>50</v>
      </c>
      <c r="C61" s="104"/>
      <c r="D61" s="130"/>
      <c r="E61" s="116"/>
      <c r="F61" s="116"/>
    </row>
    <row r="62" spans="2:6" ht="15.6">
      <c r="B62" s="15" t="s">
        <v>19</v>
      </c>
      <c r="C62" s="15"/>
      <c r="D62" s="35" t="s">
        <v>20</v>
      </c>
      <c r="E62" s="36">
        <f ca="1">SUM(INDEX(E:E,ROW()+1):INDEX(E:E,ROW($B$73)-1))</f>
        <v>0</v>
      </c>
      <c r="F62" s="36">
        <f ca="1">SUM(INDEX(F:F,ROW()+1):INDEX(F:F,ROW($B$73)-1))</f>
        <v>0</v>
      </c>
    </row>
    <row r="63" spans="2:6" ht="15.6">
      <c r="B63" s="34">
        <f>MAX(B$6:B62)+1</f>
        <v>51</v>
      </c>
      <c r="C63" s="104"/>
      <c r="D63" s="130"/>
      <c r="E63" s="116"/>
      <c r="F63" s="116"/>
    </row>
    <row r="64" spans="2:6" ht="15.6">
      <c r="B64" s="34">
        <f>MAX(B$6:B63)+1</f>
        <v>52</v>
      </c>
      <c r="C64" s="104"/>
      <c r="D64" s="130"/>
      <c r="E64" s="116"/>
      <c r="F64" s="116"/>
    </row>
    <row r="65" spans="2:6" ht="15.6">
      <c r="B65" s="34">
        <f>MAX(B$6:B64)+1</f>
        <v>53</v>
      </c>
      <c r="C65" s="104"/>
      <c r="D65" s="130"/>
      <c r="E65" s="116"/>
      <c r="F65" s="116"/>
    </row>
    <row r="66" spans="2:6" ht="15.6">
      <c r="B66" s="37">
        <f>MAX(B$6:B65)+1</f>
        <v>54</v>
      </c>
      <c r="C66" s="109"/>
      <c r="D66" s="131"/>
      <c r="E66" s="132"/>
      <c r="F66" s="132"/>
    </row>
    <row r="67" spans="2:6" ht="15.75" customHeight="1">
      <c r="B67" s="37">
        <f>MAX(B$6:B66)+1</f>
        <v>55</v>
      </c>
      <c r="C67" s="109"/>
      <c r="D67" s="131"/>
      <c r="E67" s="132"/>
      <c r="F67" s="132"/>
    </row>
    <row r="68" spans="2:6" ht="15.75" customHeight="1">
      <c r="B68" s="37">
        <f>MAX(B$6:B67)+1</f>
        <v>56</v>
      </c>
      <c r="C68" s="109"/>
      <c r="D68" s="131"/>
      <c r="E68" s="132"/>
      <c r="F68" s="132"/>
    </row>
    <row r="69" spans="2:6" ht="15.75" customHeight="1">
      <c r="B69" s="37">
        <f>MAX(B$6:B68)+1</f>
        <v>57</v>
      </c>
      <c r="C69" s="109"/>
      <c r="D69" s="131"/>
      <c r="E69" s="132"/>
      <c r="F69" s="132"/>
    </row>
    <row r="70" spans="2:6" ht="15.75" customHeight="1">
      <c r="B70" s="25">
        <f>MAX(B$6:B69)+1</f>
        <v>58</v>
      </c>
      <c r="C70" s="112"/>
      <c r="D70" s="114"/>
      <c r="E70" s="129"/>
      <c r="F70" s="129"/>
    </row>
    <row r="71" spans="2:6" ht="15.75" customHeight="1">
      <c r="B71" s="25">
        <f>MAX(B$6:B70)+1</f>
        <v>59</v>
      </c>
      <c r="C71" s="112"/>
      <c r="D71" s="114"/>
      <c r="E71" s="129"/>
      <c r="F71" s="129"/>
    </row>
    <row r="72" spans="2:6" ht="15.75" customHeight="1">
      <c r="B72" s="25">
        <f>MAX(B$6:B71)+1</f>
        <v>60</v>
      </c>
      <c r="C72" s="112"/>
      <c r="D72" s="114"/>
      <c r="E72" s="129"/>
      <c r="F72" s="129"/>
    </row>
    <row r="73" spans="2:6" ht="15.6">
      <c r="B73" s="21" t="s">
        <v>21</v>
      </c>
      <c r="C73" s="21"/>
      <c r="D73" s="22" t="s">
        <v>15</v>
      </c>
      <c r="E73" s="38">
        <f ca="1">SUM(INDEX(E:E,ROW()+1):INDEX(E:E,ROW($B$84)-1))</f>
        <v>0</v>
      </c>
      <c r="F73" s="38">
        <f ca="1">SUM(INDEX(F:F,ROW()+1):INDEX(F:F,ROW($B$84)-1))</f>
        <v>0</v>
      </c>
    </row>
    <row r="74" spans="2:6" ht="15.6">
      <c r="B74" s="25">
        <f>MAX(B$6:B73)+1</f>
        <v>61</v>
      </c>
      <c r="C74" s="133"/>
      <c r="D74" s="114"/>
      <c r="E74" s="129"/>
      <c r="F74" s="129"/>
    </row>
    <row r="75" spans="2:6">
      <c r="B75" s="25">
        <f>MAX(B$6:B74)+1</f>
        <v>62</v>
      </c>
      <c r="C75" s="117"/>
      <c r="D75" s="114"/>
      <c r="E75" s="129"/>
      <c r="F75" s="129"/>
    </row>
    <row r="76" spans="2:6" ht="15.6">
      <c r="B76" s="34">
        <f>MAX(B$6:B75)+1</f>
        <v>63</v>
      </c>
      <c r="C76" s="134"/>
      <c r="D76" s="130"/>
      <c r="E76" s="116"/>
      <c r="F76" s="116"/>
    </row>
    <row r="77" spans="2:6" ht="15.6">
      <c r="B77" s="34">
        <f>MAX(B$6:B76)+1</f>
        <v>64</v>
      </c>
      <c r="C77" s="134"/>
      <c r="D77" s="130"/>
      <c r="E77" s="116"/>
      <c r="F77" s="116"/>
    </row>
    <row r="78" spans="2:6" ht="15.75" customHeight="1">
      <c r="B78" s="34">
        <f>MAX(B$6:B77)+1</f>
        <v>65</v>
      </c>
      <c r="C78" s="134"/>
      <c r="D78" s="130"/>
      <c r="E78" s="116"/>
      <c r="F78" s="116"/>
    </row>
    <row r="79" spans="2:6" ht="15.75" customHeight="1">
      <c r="B79" s="34">
        <f>MAX(B$6:B78)+1</f>
        <v>66</v>
      </c>
      <c r="C79" s="134"/>
      <c r="D79" s="130"/>
      <c r="E79" s="116"/>
      <c r="F79" s="116"/>
    </row>
    <row r="80" spans="2:6" ht="15.75" customHeight="1">
      <c r="B80" s="34">
        <f>MAX(B$6:B79)+1</f>
        <v>67</v>
      </c>
      <c r="C80" s="134"/>
      <c r="D80" s="130"/>
      <c r="E80" s="116"/>
      <c r="F80" s="116"/>
    </row>
    <row r="81" spans="2:6" ht="15.75" customHeight="1">
      <c r="B81" s="34">
        <f>MAX(B$6:B80)+1</f>
        <v>68</v>
      </c>
      <c r="C81" s="134"/>
      <c r="D81" s="130"/>
      <c r="E81" s="116"/>
      <c r="F81" s="116"/>
    </row>
    <row r="82" spans="2:6" ht="15.75" customHeight="1">
      <c r="B82" s="34">
        <f>MAX(B$6:B81)+1</f>
        <v>69</v>
      </c>
      <c r="C82" s="134"/>
      <c r="D82" s="130"/>
      <c r="E82" s="116"/>
      <c r="F82" s="116"/>
    </row>
    <row r="83" spans="2:6" ht="15.75" customHeight="1">
      <c r="B83" s="34">
        <f>MAX(B$6:B82)+1</f>
        <v>70</v>
      </c>
      <c r="C83" s="134"/>
      <c r="D83" s="130"/>
      <c r="E83" s="116"/>
      <c r="F83" s="116"/>
    </row>
    <row r="84" spans="2:6" ht="15.6">
      <c r="B84" s="39" t="s">
        <v>22</v>
      </c>
      <c r="C84" s="39"/>
      <c r="D84" s="35" t="s">
        <v>23</v>
      </c>
      <c r="E84" s="40">
        <f ca="1">SUM(INDEX(E:E,ROW()+1):INDEX(E:E,ROW($B$95)-1))</f>
        <v>0</v>
      </c>
      <c r="F84" s="40">
        <f ca="1">SUM(INDEX(F:F,ROW()+1):INDEX(F:F,ROW($B$95)-1))</f>
        <v>0</v>
      </c>
    </row>
    <row r="85" spans="2:6" ht="15.6">
      <c r="B85" s="41">
        <f>MAX(B$6:B84)+1</f>
        <v>71</v>
      </c>
      <c r="C85" s="135"/>
      <c r="D85" s="130"/>
      <c r="E85" s="136"/>
      <c r="F85" s="136"/>
    </row>
    <row r="86" spans="2:6" ht="15.6">
      <c r="B86" s="41">
        <f>MAX(B$6:B85)+1</f>
        <v>72</v>
      </c>
      <c r="C86" s="135"/>
      <c r="D86" s="130"/>
      <c r="E86" s="116"/>
      <c r="F86" s="116"/>
    </row>
    <row r="87" spans="2:6" ht="15.6">
      <c r="B87" s="41">
        <f>MAX(B$6:B86)+1</f>
        <v>73</v>
      </c>
      <c r="C87" s="135"/>
      <c r="D87" s="130"/>
      <c r="E87" s="116"/>
      <c r="F87" s="116"/>
    </row>
    <row r="88" spans="2:6" ht="15.6">
      <c r="B88" s="42">
        <f>MAX(B$6:B87)+1</f>
        <v>74</v>
      </c>
      <c r="C88" s="137"/>
      <c r="D88" s="131"/>
      <c r="E88" s="132"/>
      <c r="F88" s="132"/>
    </row>
    <row r="89" spans="2:6" ht="15.75" customHeight="1">
      <c r="B89" s="42">
        <f>MAX(B$6:B88)+1</f>
        <v>75</v>
      </c>
      <c r="C89" s="137"/>
      <c r="D89" s="131"/>
      <c r="E89" s="132"/>
      <c r="F89" s="132"/>
    </row>
    <row r="90" spans="2:6" ht="15.75" customHeight="1">
      <c r="B90" s="42">
        <f>MAX(B$6:B89)+1</f>
        <v>76</v>
      </c>
      <c r="C90" s="137"/>
      <c r="D90" s="131"/>
      <c r="E90" s="132"/>
      <c r="F90" s="132"/>
    </row>
    <row r="91" spans="2:6" ht="15.75" customHeight="1">
      <c r="B91" s="42">
        <f>MAX(B$6:B90)+1</f>
        <v>77</v>
      </c>
      <c r="C91" s="137"/>
      <c r="D91" s="131"/>
      <c r="E91" s="132"/>
      <c r="F91" s="132"/>
    </row>
    <row r="92" spans="2:6" ht="15.75" customHeight="1">
      <c r="B92" s="25">
        <f>MAX(B$6:B91)+1</f>
        <v>78</v>
      </c>
      <c r="C92" s="133"/>
      <c r="D92" s="114"/>
      <c r="E92" s="129"/>
      <c r="F92" s="129"/>
    </row>
    <row r="93" spans="2:6" ht="15.75" customHeight="1">
      <c r="B93" s="25">
        <f>MAX(B$6:B92)+1</f>
        <v>79</v>
      </c>
      <c r="C93" s="133"/>
      <c r="D93" s="114"/>
      <c r="E93" s="129"/>
      <c r="F93" s="129"/>
    </row>
    <row r="94" spans="2:6" ht="15.75" customHeight="1">
      <c r="B94" s="25">
        <f>MAX(B$6:B93)+1</f>
        <v>80</v>
      </c>
      <c r="C94" s="133"/>
      <c r="D94" s="114"/>
      <c r="E94" s="129"/>
      <c r="F94" s="129"/>
    </row>
    <row r="95" spans="2:6" ht="30.95">
      <c r="B95" s="21" t="s">
        <v>24</v>
      </c>
      <c r="C95" s="21"/>
      <c r="D95" s="43" t="s">
        <v>25</v>
      </c>
      <c r="E95" s="38">
        <f ca="1">SUM(INDEX(E:E,ROW()+1):INDEX(E:E,ROW($B$106)-1))</f>
        <v>0</v>
      </c>
      <c r="F95" s="38">
        <f ca="1">SUM(INDEX(F:F,ROW()+1):INDEX(F:F,ROW($B$106)-1))</f>
        <v>0</v>
      </c>
    </row>
    <row r="96" spans="2:6" ht="15.6">
      <c r="B96" s="25">
        <f>MAX(B$6:B95)+1</f>
        <v>81</v>
      </c>
      <c r="C96" s="133"/>
      <c r="D96" s="114"/>
      <c r="E96" s="129"/>
      <c r="F96" s="129"/>
    </row>
    <row r="97" spans="2:6" ht="15.6">
      <c r="B97" s="25">
        <f>MAX(B$6:B96)+1</f>
        <v>82</v>
      </c>
      <c r="C97" s="133"/>
      <c r="D97" s="114"/>
      <c r="E97" s="129"/>
      <c r="F97" s="129"/>
    </row>
    <row r="98" spans="2:6" ht="15.6">
      <c r="B98" s="25">
        <f>MAX(B$6:B97)+1</f>
        <v>83</v>
      </c>
      <c r="C98" s="133"/>
      <c r="D98" s="114"/>
      <c r="E98" s="129"/>
      <c r="F98" s="129"/>
    </row>
    <row r="99" spans="2:6" ht="15.6">
      <c r="B99" s="34">
        <f>MAX(B$6:B98)+1</f>
        <v>84</v>
      </c>
      <c r="C99" s="134"/>
      <c r="D99" s="130"/>
      <c r="E99" s="116"/>
      <c r="F99" s="116"/>
    </row>
    <row r="100" spans="2:6" ht="15.75" customHeight="1">
      <c r="B100" s="34">
        <f>MAX(B$6:B99)+1</f>
        <v>85</v>
      </c>
      <c r="C100" s="134"/>
      <c r="D100" s="130"/>
      <c r="E100" s="116"/>
      <c r="F100" s="116"/>
    </row>
    <row r="101" spans="2:6" ht="15.75" customHeight="1">
      <c r="B101" s="34">
        <f>MAX(B$6:B100)+1</f>
        <v>86</v>
      </c>
      <c r="C101" s="134"/>
      <c r="D101" s="130"/>
      <c r="E101" s="116"/>
      <c r="F101" s="116"/>
    </row>
    <row r="102" spans="2:6" ht="15.75" customHeight="1">
      <c r="B102" s="34">
        <f>MAX(B$6:B101)+1</f>
        <v>87</v>
      </c>
      <c r="C102" s="134"/>
      <c r="D102" s="130"/>
      <c r="E102" s="116"/>
      <c r="F102" s="116"/>
    </row>
    <row r="103" spans="2:6" ht="15.75" customHeight="1">
      <c r="B103" s="34">
        <f>MAX(B$6:B102)+1</f>
        <v>88</v>
      </c>
      <c r="C103" s="134"/>
      <c r="D103" s="130"/>
      <c r="E103" s="116"/>
      <c r="F103" s="116"/>
    </row>
    <row r="104" spans="2:6" ht="15.75" customHeight="1">
      <c r="B104" s="34">
        <f>MAX(B$6:B103)+1</f>
        <v>89</v>
      </c>
      <c r="C104" s="134"/>
      <c r="D104" s="130"/>
      <c r="E104" s="116"/>
      <c r="F104" s="116"/>
    </row>
    <row r="105" spans="2:6" ht="15.75" customHeight="1">
      <c r="B105" s="34">
        <f>MAX(B$6:B104)+1</f>
        <v>90</v>
      </c>
      <c r="C105" s="134"/>
      <c r="D105" s="130"/>
      <c r="E105" s="116"/>
      <c r="F105" s="116"/>
    </row>
    <row r="106" spans="2:6" ht="15.6">
      <c r="B106" s="15" t="s">
        <v>26</v>
      </c>
      <c r="C106" s="15"/>
      <c r="D106" s="35" t="s">
        <v>27</v>
      </c>
      <c r="E106" s="44">
        <f ca="1">SUM(INDEX(E:E,ROW()+1):INDEX(E:E,ROW($B$117)-1))</f>
        <v>0</v>
      </c>
      <c r="F106" s="44">
        <f ca="1">SUM(INDEX(F:F,ROW()+1):INDEX(F:F,ROW($B$117)-1))</f>
        <v>0</v>
      </c>
    </row>
    <row r="107" spans="2:6" ht="15.6">
      <c r="B107" s="34">
        <f>MAX(B$6:B106)+1</f>
        <v>91</v>
      </c>
      <c r="C107" s="134"/>
      <c r="D107" s="130"/>
      <c r="E107" s="116"/>
      <c r="F107" s="116"/>
    </row>
    <row r="108" spans="2:6" ht="15.6">
      <c r="B108" s="34">
        <f>MAX(B$6:B107)+1</f>
        <v>92</v>
      </c>
      <c r="C108" s="134"/>
      <c r="D108" s="130"/>
      <c r="E108" s="116"/>
      <c r="F108" s="116"/>
    </row>
    <row r="109" spans="2:6" ht="15.6">
      <c r="B109" s="34">
        <f>MAX(B$6:B108)+1</f>
        <v>93</v>
      </c>
      <c r="C109" s="134"/>
      <c r="D109" s="130"/>
      <c r="E109" s="116"/>
      <c r="F109" s="116"/>
    </row>
    <row r="110" spans="2:6" ht="15.6">
      <c r="B110" s="37">
        <f>MAX(B$6:B109)+1</f>
        <v>94</v>
      </c>
      <c r="C110" s="138"/>
      <c r="D110" s="131"/>
      <c r="E110" s="132"/>
      <c r="F110" s="132"/>
    </row>
    <row r="111" spans="2:6" ht="15.75" customHeight="1">
      <c r="B111" s="37">
        <f>MAX(B$6:B110)+1</f>
        <v>95</v>
      </c>
      <c r="C111" s="138"/>
      <c r="D111" s="131"/>
      <c r="E111" s="132"/>
      <c r="F111" s="132"/>
    </row>
    <row r="112" spans="2:6" ht="15.75" customHeight="1">
      <c r="B112" s="37">
        <f>MAX(B$6:B111)+1</f>
        <v>96</v>
      </c>
      <c r="C112" s="138"/>
      <c r="D112" s="131"/>
      <c r="E112" s="132"/>
      <c r="F112" s="132"/>
    </row>
    <row r="113" spans="1:6" ht="15.75" customHeight="1">
      <c r="B113" s="37">
        <f>MAX(B$6:B112)+1</f>
        <v>97</v>
      </c>
      <c r="C113" s="138"/>
      <c r="D113" s="131"/>
      <c r="E113" s="132"/>
      <c r="F113" s="132"/>
    </row>
    <row r="114" spans="1:6" ht="15.75" customHeight="1">
      <c r="B114" s="37">
        <f>MAX(B$6:B113)+1</f>
        <v>98</v>
      </c>
      <c r="C114" s="138"/>
      <c r="D114" s="131"/>
      <c r="E114" s="132"/>
      <c r="F114" s="132"/>
    </row>
    <row r="115" spans="1:6" ht="15.75" customHeight="1">
      <c r="B115" s="37">
        <f>MAX(B$6:B114)+1</f>
        <v>99</v>
      </c>
      <c r="C115" s="138"/>
      <c r="D115" s="131"/>
      <c r="E115" s="132"/>
      <c r="F115" s="132"/>
    </row>
    <row r="116" spans="1:6" ht="15.75" customHeight="1">
      <c r="B116" s="37">
        <f>MAX(B$6:B115)+1</f>
        <v>100</v>
      </c>
      <c r="C116" s="138"/>
      <c r="D116" s="131"/>
      <c r="E116" s="132"/>
      <c r="F116" s="132"/>
    </row>
    <row r="117" spans="1:6" ht="15.6">
      <c r="B117" s="45" t="s">
        <v>28</v>
      </c>
      <c r="C117" s="46"/>
      <c r="D117" s="46"/>
      <c r="E117" s="47">
        <f ca="1">SUM(E95,E73,E51,E29,E7)</f>
        <v>0</v>
      </c>
      <c r="F117" s="47">
        <f ca="1">SUM(F95,F73,F51,F29,F7)</f>
        <v>0</v>
      </c>
    </row>
    <row r="118" spans="1:6" ht="15.6">
      <c r="B118" s="48" t="s">
        <v>29</v>
      </c>
      <c r="C118" s="49"/>
      <c r="D118" s="49"/>
      <c r="E118" s="50">
        <f ca="1">SUM(E106,E84,E62,E40,E18)</f>
        <v>0</v>
      </c>
      <c r="F118" s="50">
        <f ca="1">F18+F40+F62+F84+F106</f>
        <v>0</v>
      </c>
    </row>
    <row r="119" spans="1:6" ht="15.6">
      <c r="B119" s="51" t="s">
        <v>30</v>
      </c>
      <c r="C119" s="52"/>
      <c r="D119" s="52"/>
      <c r="E119" s="53">
        <f ca="1">SUM(E117:E118)</f>
        <v>0</v>
      </c>
      <c r="F119" s="54">
        <f ca="1">SUM(F117:F118)</f>
        <v>0</v>
      </c>
    </row>
    <row r="120" spans="1:6" ht="33.75" customHeight="1">
      <c r="B120" s="157" t="str">
        <f ca="1">IF(E117&gt;15000,"","ERROR: Budgeted cash expenses (excluding in-kind) must be over $15,000. Current cash expenses: "&amp;TEXT(E117,"$#,##0.00"))</f>
        <v>ERROR: Budgeted cash expenses (excluding in-kind) must be over $15,000. Current cash expenses: $0.00</v>
      </c>
      <c r="C120" s="158"/>
      <c r="D120" s="158"/>
      <c r="E120" s="158"/>
      <c r="F120" s="159"/>
    </row>
    <row r="121" spans="1:6" ht="18.600000000000001">
      <c r="A121" s="4"/>
      <c r="B121" s="55"/>
      <c r="C121" s="55"/>
      <c r="D121" s="55"/>
      <c r="E121" s="55"/>
      <c r="F121" s="55"/>
    </row>
    <row r="122" spans="1:6" ht="18.600000000000001">
      <c r="B122" s="160" t="s">
        <v>31</v>
      </c>
      <c r="C122" s="161"/>
      <c r="D122" s="161"/>
      <c r="E122" s="161"/>
      <c r="F122" s="162"/>
    </row>
    <row r="123" spans="1:6" ht="15.6">
      <c r="B123" s="56" t="s">
        <v>5</v>
      </c>
      <c r="C123" s="56" t="s">
        <v>32</v>
      </c>
      <c r="D123" s="56" t="s">
        <v>7</v>
      </c>
      <c r="E123" s="56" t="s">
        <v>33</v>
      </c>
      <c r="F123" s="56" t="s">
        <v>34</v>
      </c>
    </row>
    <row r="124" spans="1:6" ht="15.6">
      <c r="B124" s="155" t="s">
        <v>35</v>
      </c>
      <c r="C124" s="156"/>
      <c r="D124" s="57" t="s">
        <v>36</v>
      </c>
      <c r="E124" s="58">
        <f ca="1">SUM(INDEX(E:E,ROW()+1):INDEX(E:E,ROW($B$135)-1))</f>
        <v>0</v>
      </c>
      <c r="F124" s="58">
        <f ca="1">SUM(INDEX(F:F,ROW()+1):INDEX(F:F,ROW($B$135)-1))</f>
        <v>0</v>
      </c>
    </row>
    <row r="125" spans="1:6">
      <c r="B125" s="59">
        <f>MAX(B$123:B124)+1</f>
        <v>1</v>
      </c>
      <c r="C125" s="139"/>
      <c r="D125" s="139"/>
      <c r="E125" s="140"/>
      <c r="F125" s="140"/>
    </row>
    <row r="126" spans="1:6">
      <c r="B126" s="59">
        <f>MAX(B$123:B125)+1</f>
        <v>2</v>
      </c>
      <c r="C126" s="139"/>
      <c r="D126" s="139"/>
      <c r="E126" s="140"/>
      <c r="F126" s="140"/>
    </row>
    <row r="127" spans="1:6">
      <c r="B127" s="59">
        <f>MAX(B$123:B126)+1</f>
        <v>3</v>
      </c>
      <c r="C127" s="139"/>
      <c r="D127" s="139"/>
      <c r="E127" s="140"/>
      <c r="F127" s="140"/>
    </row>
    <row r="128" spans="1:6">
      <c r="B128" s="62">
        <f>MAX(B$123:B127)+1</f>
        <v>4</v>
      </c>
      <c r="C128" s="141"/>
      <c r="D128" s="141"/>
      <c r="E128" s="142"/>
      <c r="F128" s="142"/>
    </row>
    <row r="129" spans="2:6" ht="15" customHeight="1">
      <c r="B129" s="62">
        <f>MAX(B$123:B128)+1</f>
        <v>5</v>
      </c>
      <c r="C129" s="141"/>
      <c r="D129" s="141"/>
      <c r="E129" s="142"/>
      <c r="F129" s="142"/>
    </row>
    <row r="130" spans="2:6" ht="15" customHeight="1">
      <c r="B130" s="62">
        <f>MAX(B$123:B129)+1</f>
        <v>6</v>
      </c>
      <c r="C130" s="141"/>
      <c r="D130" s="141"/>
      <c r="E130" s="142"/>
      <c r="F130" s="142"/>
    </row>
    <row r="131" spans="2:6" ht="15" customHeight="1">
      <c r="B131" s="62">
        <f>MAX(B$123:B130)+1</f>
        <v>7</v>
      </c>
      <c r="C131" s="141"/>
      <c r="D131" s="141"/>
      <c r="E131" s="142"/>
      <c r="F131" s="142"/>
    </row>
    <row r="132" spans="2:6" ht="15" customHeight="1">
      <c r="B132" s="62">
        <f>MAX(B$123:B131)+1</f>
        <v>8</v>
      </c>
      <c r="C132" s="141"/>
      <c r="D132" s="141"/>
      <c r="E132" s="142"/>
      <c r="F132" s="142"/>
    </row>
    <row r="133" spans="2:6" ht="15" customHeight="1">
      <c r="B133" s="62">
        <f>MAX(B$123:B132)+1</f>
        <v>9</v>
      </c>
      <c r="C133" s="141"/>
      <c r="D133" s="141"/>
      <c r="E133" s="142"/>
      <c r="F133" s="142"/>
    </row>
    <row r="134" spans="2:6" ht="15" customHeight="1">
      <c r="B134" s="62">
        <f>MAX(B$123:B133)+1</f>
        <v>10</v>
      </c>
      <c r="C134" s="141"/>
      <c r="D134" s="141"/>
      <c r="E134" s="142"/>
      <c r="F134" s="142"/>
    </row>
    <row r="135" spans="2:6" ht="15.6">
      <c r="B135" s="155" t="s">
        <v>37</v>
      </c>
      <c r="C135" s="156"/>
      <c r="D135" s="57" t="s">
        <v>38</v>
      </c>
      <c r="E135" s="58">
        <f ca="1">SUM(INDEX(E:E,ROW()+1):INDEX(E:E,ROW($B$146)-1))</f>
        <v>0</v>
      </c>
      <c r="F135" s="58">
        <f ca="1">SUM(INDEX(F:F,ROW()+1):INDEX(F:F,ROW($B$146)-1))</f>
        <v>0</v>
      </c>
    </row>
    <row r="136" spans="2:6">
      <c r="B136" s="59">
        <f>MAX(B$123:B135)+1</f>
        <v>11</v>
      </c>
      <c r="C136" s="60" t="s">
        <v>39</v>
      </c>
      <c r="D136" s="139"/>
      <c r="E136" s="61">
        <f>F4</f>
        <v>0</v>
      </c>
      <c r="F136" s="140"/>
    </row>
    <row r="137" spans="2:6">
      <c r="B137" s="59">
        <f>MAX(B$123:B136)+1</f>
        <v>12</v>
      </c>
      <c r="C137" s="139"/>
      <c r="D137" s="139"/>
      <c r="E137" s="140"/>
      <c r="F137" s="140"/>
    </row>
    <row r="138" spans="2:6">
      <c r="B138" s="59">
        <f>MAX(B$123:B137)+1</f>
        <v>13</v>
      </c>
      <c r="C138" s="139"/>
      <c r="D138" s="139"/>
      <c r="E138" s="140"/>
      <c r="F138" s="140"/>
    </row>
    <row r="139" spans="2:6">
      <c r="B139" s="62">
        <f>MAX(B$123:B138)+1</f>
        <v>14</v>
      </c>
      <c r="C139" s="141"/>
      <c r="D139" s="141"/>
      <c r="E139" s="142"/>
      <c r="F139" s="142"/>
    </row>
    <row r="140" spans="2:6" ht="15" customHeight="1">
      <c r="B140" s="62">
        <f>MAX(B$123:B139)+1</f>
        <v>15</v>
      </c>
      <c r="C140" s="141"/>
      <c r="D140" s="141"/>
      <c r="E140" s="142"/>
      <c r="F140" s="142"/>
    </row>
    <row r="141" spans="2:6" ht="15" customHeight="1">
      <c r="B141" s="62">
        <f>MAX(B$123:B140)+1</f>
        <v>16</v>
      </c>
      <c r="C141" s="141"/>
      <c r="D141" s="141"/>
      <c r="E141" s="142"/>
      <c r="F141" s="142"/>
    </row>
    <row r="142" spans="2:6" ht="15" customHeight="1">
      <c r="B142" s="62">
        <f>MAX(B$123:B141)+1</f>
        <v>17</v>
      </c>
      <c r="C142" s="141"/>
      <c r="D142" s="141"/>
      <c r="E142" s="142"/>
      <c r="F142" s="142"/>
    </row>
    <row r="143" spans="2:6" ht="15" customHeight="1">
      <c r="B143" s="62">
        <f>MAX(B$123:B142)+1</f>
        <v>18</v>
      </c>
      <c r="C143" s="141"/>
      <c r="D143" s="141"/>
      <c r="E143" s="142"/>
      <c r="F143" s="142"/>
    </row>
    <row r="144" spans="2:6" ht="15" customHeight="1">
      <c r="B144" s="64">
        <f>MAX(B$123:B143)+1</f>
        <v>19</v>
      </c>
      <c r="C144" s="117"/>
      <c r="D144" s="117"/>
      <c r="E144" s="143"/>
      <c r="F144" s="143"/>
    </row>
    <row r="145" spans="2:6" ht="15" customHeight="1">
      <c r="B145" s="64">
        <f>MAX(B$123:B144)+1</f>
        <v>20</v>
      </c>
      <c r="C145" s="117"/>
      <c r="D145" s="117"/>
      <c r="E145" s="143"/>
      <c r="F145" s="143"/>
    </row>
    <row r="146" spans="2:6" ht="30.95">
      <c r="B146" s="65" t="s">
        <v>40</v>
      </c>
      <c r="C146" s="65"/>
      <c r="D146" s="66" t="s">
        <v>41</v>
      </c>
      <c r="E146" s="67">
        <f ca="1">SUM(INDEX(E:E,ROW()+1):INDEX(E:E,ROW($B$157)-1))</f>
        <v>0</v>
      </c>
      <c r="F146" s="67">
        <f ca="1">SUM(INDEX(F:F,ROW()+1):INDEX(F:F,ROW($B$157)-1))</f>
        <v>0</v>
      </c>
    </row>
    <row r="147" spans="2:6">
      <c r="B147" s="64">
        <f>MAX(B$123:B146)+1</f>
        <v>21</v>
      </c>
      <c r="C147" s="117"/>
      <c r="D147" s="117"/>
      <c r="E147" s="143"/>
      <c r="F147" s="143"/>
    </row>
    <row r="148" spans="2:6">
      <c r="B148" s="64">
        <f>MAX(B$123:B147)+1</f>
        <v>22</v>
      </c>
      <c r="C148" s="117"/>
      <c r="D148" s="117"/>
      <c r="E148" s="143"/>
      <c r="F148" s="143"/>
    </row>
    <row r="149" spans="2:6">
      <c r="B149" s="64">
        <f>MAX(B$123:B148)+1</f>
        <v>23</v>
      </c>
      <c r="C149" s="117"/>
      <c r="D149" s="117"/>
      <c r="E149" s="143"/>
      <c r="F149" s="143"/>
    </row>
    <row r="150" spans="2:6">
      <c r="B150" s="62">
        <f>MAX(B$123:B149)+1</f>
        <v>24</v>
      </c>
      <c r="C150" s="141"/>
      <c r="D150" s="141"/>
      <c r="E150" s="142"/>
      <c r="F150" s="142"/>
    </row>
    <row r="151" spans="2:6" ht="15" customHeight="1">
      <c r="B151" s="64">
        <f>MAX(B$123:B150)+1</f>
        <v>25</v>
      </c>
      <c r="C151" s="117"/>
      <c r="D151" s="117"/>
      <c r="E151" s="143"/>
      <c r="F151" s="143"/>
    </row>
    <row r="152" spans="2:6" ht="15" customHeight="1">
      <c r="B152" s="64">
        <f>MAX(B$123:B151)+1</f>
        <v>26</v>
      </c>
      <c r="C152" s="117"/>
      <c r="D152" s="117"/>
      <c r="E152" s="143"/>
      <c r="F152" s="143"/>
    </row>
    <row r="153" spans="2:6" ht="15" customHeight="1">
      <c r="B153" s="64">
        <f>MAX(B$123:B152)+1</f>
        <v>27</v>
      </c>
      <c r="C153" s="117"/>
      <c r="D153" s="117"/>
      <c r="E153" s="143"/>
      <c r="F153" s="143"/>
    </row>
    <row r="154" spans="2:6" ht="15" customHeight="1">
      <c r="B154" s="64">
        <f>MAX(B$123:B153)+1</f>
        <v>28</v>
      </c>
      <c r="C154" s="117"/>
      <c r="D154" s="117"/>
      <c r="E154" s="143"/>
      <c r="F154" s="143"/>
    </row>
    <row r="155" spans="2:6" ht="15" customHeight="1">
      <c r="B155" s="64">
        <f>MAX(B$123:B154)+1</f>
        <v>29</v>
      </c>
      <c r="C155" s="117"/>
      <c r="D155" s="117"/>
      <c r="E155" s="143"/>
      <c r="F155" s="143"/>
    </row>
    <row r="156" spans="2:6" ht="15" customHeight="1">
      <c r="B156" s="64">
        <f>MAX(B$123:B155)+1</f>
        <v>30</v>
      </c>
      <c r="C156" s="117"/>
      <c r="D156" s="117"/>
      <c r="E156" s="143"/>
      <c r="F156" s="143"/>
    </row>
    <row r="157" spans="2:6" ht="15.6">
      <c r="B157" s="68" t="s">
        <v>42</v>
      </c>
      <c r="C157" s="68"/>
      <c r="D157" s="69" t="str" cm="1">
        <f t="array" aca="1" ref="D157" ca="1">IF(SUM(--(InKindKeep&gt;0))&gt;ROWS(INDEX(C:C,ROW()+1):INDEX(C:C,ROW($B$178)-1)),"WARNING: There are more in-kind expense lines than rows in this section. Insert rows here (copy an existing row, then Insert Copied Cells) until this message clears.","Category and amounts copy automatically from In-Kind expenses. Add descriptions as needed.")</f>
        <v>Category and amounts copy automatically from In-Kind expenses. Add descriptions as needed.</v>
      </c>
      <c r="E157" s="70">
        <f ca="1">SUM(INDEX(E:E,ROW()+1):INDEX(E:E,ROW($B$178)-1))</f>
        <v>0</v>
      </c>
      <c r="F157" s="70">
        <f ca="1">SUM(INDEX(F:F,ROW()+1):INDEX(F:F,ROW($B$178)-1))</f>
        <v>0</v>
      </c>
    </row>
    <row r="158" spans="2:6">
      <c r="B158" s="64">
        <f>MAX(B$123:B157)+1</f>
        <v>31</v>
      </c>
      <c r="C158" s="26"/>
      <c r="D158" s="117"/>
      <c r="E158" s="71"/>
      <c r="F158" s="71" t="str" cm="1">
        <f t="array" aca="1" ref="F158" ca="1">IFERROR(INDEX(_xlfn._xlws.FILTER(InKindAct,InKindKeep),ROW()-ROW($B$157)),"")</f>
        <v/>
      </c>
    </row>
    <row r="159" spans="2:6">
      <c r="B159" s="59">
        <f>MAX(B$123:B158)+1</f>
        <v>32</v>
      </c>
      <c r="C159" s="60" t="str" cm="1">
        <f t="array" aca="1" ref="C159" ca="1">IFERROR(INDEX(_xlfn._xlws.FILTER(InKindCat&amp;"",InKindKeep),ROW()-ROW($B$157)),"")</f>
        <v/>
      </c>
      <c r="D159" s="139"/>
      <c r="E159" s="72" t="str" cm="1">
        <f t="array" aca="1" ref="E159" ca="1">IFERROR(INDEX(_xlfn._xlws.FILTER(InKindBud,InKindKeep),ROW()-ROW($B$157)),"")</f>
        <v/>
      </c>
      <c r="F159" s="72" t="str" cm="1">
        <f t="array" aca="1" ref="F159" ca="1">IFERROR(INDEX(_xlfn._xlws.FILTER(InKindAct,InKindKeep),ROW()-ROW($B$157)),"")</f>
        <v/>
      </c>
    </row>
    <row r="160" spans="2:6">
      <c r="B160" s="59">
        <f>MAX(B$123:B159)+1</f>
        <v>33</v>
      </c>
      <c r="C160" s="60" t="str" cm="1">
        <f t="array" aca="1" ref="C160" ca="1">IFERROR(INDEX(_xlfn._xlws.FILTER(InKindCat&amp;"",InKindKeep),ROW()-ROW($B$157)),"")</f>
        <v/>
      </c>
      <c r="D160" s="139"/>
      <c r="E160" s="72" t="str" cm="1">
        <f t="array" aca="1" ref="E160" ca="1">IFERROR(INDEX(_xlfn._xlws.FILTER(InKindBud,InKindKeep),ROW()-ROW($B$157)),"")</f>
        <v/>
      </c>
      <c r="F160" s="72" t="str" cm="1">
        <f t="array" aca="1" ref="F160" ca="1">IFERROR(INDEX(_xlfn._xlws.FILTER(InKindAct,InKindKeep),ROW()-ROW($B$157)),"")</f>
        <v/>
      </c>
    </row>
    <row r="161" spans="2:6">
      <c r="B161" s="62">
        <f>MAX(B$123:B160)+1</f>
        <v>34</v>
      </c>
      <c r="C161" s="63" t="str" cm="1">
        <f t="array" aca="1" ref="C161" ca="1">IFERROR(INDEX(_xlfn._xlws.FILTER(InKindCat&amp;"",InKindKeep),ROW()-ROW($B$157)),"")</f>
        <v/>
      </c>
      <c r="D161" s="141"/>
      <c r="E161" s="73" t="str" cm="1">
        <f t="array" aca="1" ref="E161" ca="1">IFERROR(INDEX(_xlfn._xlws.FILTER(InKindBud,InKindKeep),ROW()-ROW($B$157)),"")</f>
        <v/>
      </c>
      <c r="F161" s="73" t="str" cm="1">
        <f t="array" aca="1" ref="F161" ca="1">IFERROR(INDEX(_xlfn._xlws.FILTER(InKindAct,InKindKeep),ROW()-ROW($B$157)),"")</f>
        <v/>
      </c>
    </row>
    <row r="162" spans="2:6">
      <c r="B162" s="62">
        <f>MAX(B$123:B161)+1</f>
        <v>35</v>
      </c>
      <c r="C162" s="63" t="str" cm="1">
        <f t="array" aca="1" ref="C162" ca="1">IFERROR(INDEX(_xlfn._xlws.FILTER(InKindCat&amp;"",InKindKeep),ROW()-ROW($B$157)),"")</f>
        <v/>
      </c>
      <c r="D162" s="141"/>
      <c r="E162" s="73" t="str" cm="1">
        <f t="array" aca="1" ref="E162" ca="1">IFERROR(INDEX(_xlfn._xlws.FILTER(InKindBud,InKindKeep),ROW()-ROW($B$157)),"")</f>
        <v/>
      </c>
      <c r="F162" s="73" t="str" cm="1">
        <f t="array" aca="1" ref="F162" ca="1">IFERROR(INDEX(_xlfn._xlws.FILTER(InKindAct,InKindKeep),ROW()-ROW($B$157)),"")</f>
        <v/>
      </c>
    </row>
    <row r="163" spans="2:6">
      <c r="B163" s="62">
        <f>MAX(B$123:B162)+1</f>
        <v>36</v>
      </c>
      <c r="C163" s="63" t="str" cm="1">
        <f t="array" aca="1" ref="C163" ca="1">IFERROR(INDEX(_xlfn._xlws.FILTER(InKindCat&amp;"",InKindKeep),ROW()-ROW($B$157)),"")</f>
        <v/>
      </c>
      <c r="D163" s="141"/>
      <c r="E163" s="73" t="str" cm="1">
        <f t="array" aca="1" ref="E163" ca="1">IFERROR(INDEX(_xlfn._xlws.FILTER(InKindBud,InKindKeep),ROW()-ROW($B$157)),"")</f>
        <v/>
      </c>
      <c r="F163" s="73" t="str" cm="1">
        <f t="array" aca="1" ref="F163" ca="1">IFERROR(INDEX(_xlfn._xlws.FILTER(InKindAct,InKindKeep),ROW()-ROW($B$157)),"")</f>
        <v/>
      </c>
    </row>
    <row r="164" spans="2:6">
      <c r="B164" s="62">
        <f>MAX(B$123:B163)+1</f>
        <v>37</v>
      </c>
      <c r="C164" s="63" t="str" cm="1">
        <f t="array" aca="1" ref="C164" ca="1">IFERROR(INDEX(_xlfn._xlws.FILTER(InKindCat&amp;"",InKindKeep),ROW()-ROW($B$157)),"")</f>
        <v/>
      </c>
      <c r="D164" s="141"/>
      <c r="E164" s="73" t="str" cm="1">
        <f t="array" aca="1" ref="E164" ca="1">IFERROR(INDEX(_xlfn._xlws.FILTER(InKindBud,InKindKeep),ROW()-ROW($B$157)),"")</f>
        <v/>
      </c>
      <c r="F164" s="73" t="str" cm="1">
        <f t="array" aca="1" ref="F164" ca="1">IFERROR(INDEX(_xlfn._xlws.FILTER(InKindAct,InKindKeep),ROW()-ROW($B$157)),"")</f>
        <v/>
      </c>
    </row>
    <row r="165" spans="2:6">
      <c r="B165" s="62">
        <f>MAX(B$123:B164)+1</f>
        <v>38</v>
      </c>
      <c r="C165" s="63" t="str" cm="1">
        <f t="array" aca="1" ref="C165" ca="1">IFERROR(INDEX(_xlfn._xlws.FILTER(InKindCat&amp;"",InKindKeep),ROW()-ROW($B$157)),"")</f>
        <v/>
      </c>
      <c r="D165" s="141"/>
      <c r="E165" s="73" t="str" cm="1">
        <f t="array" aca="1" ref="E165" ca="1">IFERROR(INDEX(_xlfn._xlws.FILTER(InKindBud,InKindKeep),ROW()-ROW($B$157)),"")</f>
        <v/>
      </c>
      <c r="F165" s="73" t="str" cm="1">
        <f t="array" aca="1" ref="F165" ca="1">IFERROR(INDEX(_xlfn._xlws.FILTER(InKindAct,InKindKeep),ROW()-ROW($B$157)),"")</f>
        <v/>
      </c>
    </row>
    <row r="166" spans="2:6">
      <c r="B166" s="62">
        <f>MAX(B$123:B165)+1</f>
        <v>39</v>
      </c>
      <c r="C166" s="63" t="str" cm="1">
        <f t="array" aca="1" ref="C166" ca="1">IFERROR(INDEX(_xlfn._xlws.FILTER(InKindCat&amp;"",InKindKeep),ROW()-ROW($B$157)),"")</f>
        <v/>
      </c>
      <c r="D166" s="141"/>
      <c r="E166" s="73" t="str" cm="1">
        <f t="array" aca="1" ref="E166" ca="1">IFERROR(INDEX(_xlfn._xlws.FILTER(InKindBud,InKindKeep),ROW()-ROW($B$157)),"")</f>
        <v/>
      </c>
      <c r="F166" s="73" t="str" cm="1">
        <f t="array" aca="1" ref="F166" ca="1">IFERROR(INDEX(_xlfn._xlws.FILTER(InKindAct,InKindKeep),ROW()-ROW($B$157)),"")</f>
        <v/>
      </c>
    </row>
    <row r="167" spans="2:6">
      <c r="B167" s="62">
        <f>MAX(B$123:B166)+1</f>
        <v>40</v>
      </c>
      <c r="C167" s="63" t="str" cm="1">
        <f t="array" aca="1" ref="C167" ca="1">IFERROR(INDEX(_xlfn._xlws.FILTER(InKindCat&amp;"",InKindKeep),ROW()-ROW($B$157)),"")</f>
        <v/>
      </c>
      <c r="D167" s="141"/>
      <c r="E167" s="73" t="str" cm="1">
        <f t="array" aca="1" ref="E167" ca="1">IFERROR(INDEX(_xlfn._xlws.FILTER(InKindBud,InKindKeep),ROW()-ROW($B$157)),"")</f>
        <v/>
      </c>
      <c r="F167" s="73" t="str" cm="1">
        <f t="array" aca="1" ref="F167" ca="1">IFERROR(INDEX(_xlfn._xlws.FILTER(InKindAct,InKindKeep),ROW()-ROW($B$157)),"")</f>
        <v/>
      </c>
    </row>
    <row r="168" spans="2:6">
      <c r="B168" s="62">
        <f>MAX(B$123:B167)+1</f>
        <v>41</v>
      </c>
      <c r="C168" s="63" t="str" cm="1">
        <f t="array" aca="1" ref="C168" ca="1">IFERROR(INDEX(_xlfn._xlws.FILTER(InKindCat&amp;"",InKindKeep),ROW()-ROW($B$157)),"")</f>
        <v/>
      </c>
      <c r="D168" s="141"/>
      <c r="E168" s="73" t="str" cm="1">
        <f t="array" aca="1" ref="E168" ca="1">IFERROR(INDEX(_xlfn._xlws.FILTER(InKindBud,InKindKeep),ROW()-ROW($B$157)),"")</f>
        <v/>
      </c>
      <c r="F168" s="73" t="str" cm="1">
        <f t="array" aca="1" ref="F168" ca="1">IFERROR(INDEX(_xlfn._xlws.FILTER(InKindAct,InKindKeep),ROW()-ROW($B$157)),"")</f>
        <v/>
      </c>
    </row>
    <row r="169" spans="2:6">
      <c r="B169" s="62">
        <f>MAX(B$123:B168)+1</f>
        <v>42</v>
      </c>
      <c r="C169" s="63" t="str" cm="1">
        <f t="array" aca="1" ref="C169" ca="1">IFERROR(INDEX(_xlfn._xlws.FILTER(InKindCat&amp;"",InKindKeep),ROW()-ROW($B$157)),"")</f>
        <v/>
      </c>
      <c r="D169" s="141"/>
      <c r="E169" s="73" t="str" cm="1">
        <f t="array" aca="1" ref="E169" ca="1">IFERROR(INDEX(_xlfn._xlws.FILTER(InKindBud,InKindKeep),ROW()-ROW($B$157)),"")</f>
        <v/>
      </c>
      <c r="F169" s="73" t="str" cm="1">
        <f t="array" aca="1" ref="F169" ca="1">IFERROR(INDEX(_xlfn._xlws.FILTER(InKindAct,InKindKeep),ROW()-ROW($B$157)),"")</f>
        <v/>
      </c>
    </row>
    <row r="170" spans="2:6">
      <c r="B170" s="62">
        <f>MAX(B$123:B169)+1</f>
        <v>43</v>
      </c>
      <c r="C170" s="63" t="str" cm="1">
        <f t="array" aca="1" ref="C170" ca="1">IFERROR(INDEX(_xlfn._xlws.FILTER(InKindCat&amp;"",InKindKeep),ROW()-ROW($B$157)),"")</f>
        <v/>
      </c>
      <c r="D170" s="141"/>
      <c r="E170" s="73" t="str" cm="1">
        <f t="array" aca="1" ref="E170" ca="1">IFERROR(INDEX(_xlfn._xlws.FILTER(InKindBud,InKindKeep),ROW()-ROW($B$157)),"")</f>
        <v/>
      </c>
      <c r="F170" s="73" t="str" cm="1">
        <f t="array" aca="1" ref="F170" ca="1">IFERROR(INDEX(_xlfn._xlws.FILTER(InKindAct,InKindKeep),ROW()-ROW($B$157)),"")</f>
        <v/>
      </c>
    </row>
    <row r="171" spans="2:6">
      <c r="B171" s="62">
        <f>MAX(B$123:B170)+1</f>
        <v>44</v>
      </c>
      <c r="C171" s="63" t="str" cm="1">
        <f t="array" aca="1" ref="C171" ca="1">IFERROR(INDEX(_xlfn._xlws.FILTER(InKindCat&amp;"",InKindKeep),ROW()-ROW($B$157)),"")</f>
        <v/>
      </c>
      <c r="D171" s="141"/>
      <c r="E171" s="73" t="str" cm="1">
        <f t="array" aca="1" ref="E171" ca="1">IFERROR(INDEX(_xlfn._xlws.FILTER(InKindBud,InKindKeep),ROW()-ROW($B$157)),"")</f>
        <v/>
      </c>
      <c r="F171" s="73" t="str" cm="1">
        <f t="array" aca="1" ref="F171" ca="1">IFERROR(INDEX(_xlfn._xlws.FILTER(InKindAct,InKindKeep),ROW()-ROW($B$157)),"")</f>
        <v/>
      </c>
    </row>
    <row r="172" spans="2:6">
      <c r="B172" s="62">
        <f>MAX(B$123:B171)+1</f>
        <v>45</v>
      </c>
      <c r="C172" s="63" t="str" cm="1">
        <f t="array" aca="1" ref="C172" ca="1">IFERROR(INDEX(_xlfn._xlws.FILTER(InKindCat&amp;"",InKindKeep),ROW()-ROW($B$157)),"")</f>
        <v/>
      </c>
      <c r="D172" s="141"/>
      <c r="E172" s="73" t="str" cm="1">
        <f t="array" aca="1" ref="E172" ca="1">IFERROR(INDEX(_xlfn._xlws.FILTER(InKindBud,InKindKeep),ROW()-ROW($B$157)),"")</f>
        <v/>
      </c>
      <c r="F172" s="73" t="str" cm="1">
        <f t="array" aca="1" ref="F172" ca="1">IFERROR(INDEX(_xlfn._xlws.FILTER(InKindAct,InKindKeep),ROW()-ROW($B$157)),"")</f>
        <v/>
      </c>
    </row>
    <row r="173" spans="2:6">
      <c r="B173" s="62">
        <f>MAX(B$123:B172)+1</f>
        <v>46</v>
      </c>
      <c r="C173" s="63" t="str" cm="1">
        <f t="array" aca="1" ref="C173" ca="1">IFERROR(INDEX(_xlfn._xlws.FILTER(InKindCat&amp;"",InKindKeep),ROW()-ROW($B$157)),"")</f>
        <v/>
      </c>
      <c r="D173" s="141"/>
      <c r="E173" s="73" t="str" cm="1">
        <f t="array" aca="1" ref="E173" ca="1">IFERROR(INDEX(_xlfn._xlws.FILTER(InKindBud,InKindKeep),ROW()-ROW($B$157)),"")</f>
        <v/>
      </c>
      <c r="F173" s="73" t="str" cm="1">
        <f t="array" aca="1" ref="F173" ca="1">IFERROR(INDEX(_xlfn._xlws.FILTER(InKindAct,InKindKeep),ROW()-ROW($B$157)),"")</f>
        <v/>
      </c>
    </row>
    <row r="174" spans="2:6">
      <c r="B174" s="62">
        <f>MAX(B$123:B173)+1</f>
        <v>47</v>
      </c>
      <c r="C174" s="63" t="str" cm="1">
        <f t="array" aca="1" ref="C174" ca="1">IFERROR(INDEX(_xlfn._xlws.FILTER(InKindCat&amp;"",InKindKeep),ROW()-ROW($B$157)),"")</f>
        <v/>
      </c>
      <c r="D174" s="141"/>
      <c r="E174" s="73" t="str" cm="1">
        <f t="array" aca="1" ref="E174" ca="1">IFERROR(INDEX(_xlfn._xlws.FILTER(InKindBud,InKindKeep),ROW()-ROW($B$157)),"")</f>
        <v/>
      </c>
      <c r="F174" s="73" t="str" cm="1">
        <f t="array" aca="1" ref="F174" ca="1">IFERROR(INDEX(_xlfn._xlws.FILTER(InKindAct,InKindKeep),ROW()-ROW($B$157)),"")</f>
        <v/>
      </c>
    </row>
    <row r="175" spans="2:6">
      <c r="B175" s="62">
        <f>MAX(B$123:B174)+1</f>
        <v>48</v>
      </c>
      <c r="C175" s="63" t="str" cm="1">
        <f t="array" aca="1" ref="C175" ca="1">IFERROR(INDEX(_xlfn._xlws.FILTER(InKindCat&amp;"",InKindKeep),ROW()-ROW($B$157)),"")</f>
        <v/>
      </c>
      <c r="D175" s="141"/>
      <c r="E175" s="73" t="str" cm="1">
        <f t="array" aca="1" ref="E175" ca="1">IFERROR(INDEX(_xlfn._xlws.FILTER(InKindBud,InKindKeep),ROW()-ROW($B$157)),"")</f>
        <v/>
      </c>
      <c r="F175" s="73" t="str" cm="1">
        <f t="array" aca="1" ref="F175" ca="1">IFERROR(INDEX(_xlfn._xlws.FILTER(InKindAct,InKindKeep),ROW()-ROW($B$157)),"")</f>
        <v/>
      </c>
    </row>
    <row r="176" spans="2:6">
      <c r="B176" s="62">
        <f>MAX(B$123:B175)+1</f>
        <v>49</v>
      </c>
      <c r="C176" s="63" t="str" cm="1">
        <f t="array" aca="1" ref="C176" ca="1">IFERROR(INDEX(_xlfn._xlws.FILTER(InKindCat&amp;"",InKindKeep),ROW()-ROW($B$157)),"")</f>
        <v/>
      </c>
      <c r="D176" s="141"/>
      <c r="E176" s="73" t="str" cm="1">
        <f t="array" aca="1" ref="E176" ca="1">IFERROR(INDEX(_xlfn._xlws.FILTER(InKindBud,InKindKeep),ROW()-ROW($B$157)),"")</f>
        <v/>
      </c>
      <c r="F176" s="73" t="str" cm="1">
        <f t="array" aca="1" ref="F176" ca="1">IFERROR(INDEX(_xlfn._xlws.FILTER(InKindAct,InKindKeep),ROW()-ROW($B$157)),"")</f>
        <v/>
      </c>
    </row>
    <row r="177" spans="2:6">
      <c r="B177" s="62">
        <f>MAX(B$123:B176)+1</f>
        <v>50</v>
      </c>
      <c r="C177" s="63" t="str" cm="1">
        <f t="array" aca="1" ref="C177" ca="1">IFERROR(INDEX(_xlfn._xlws.FILTER(InKindCat&amp;"",InKindKeep),ROW()-ROW($B$157)),"")</f>
        <v/>
      </c>
      <c r="D177" s="141"/>
      <c r="E177" s="73" t="str" cm="1">
        <f t="array" aca="1" ref="E177" ca="1">IFERROR(INDEX(_xlfn._xlws.FILTER(InKindBud,InKindKeep),ROW()-ROW($B$157)),"")</f>
        <v/>
      </c>
      <c r="F177" s="73" t="str" cm="1">
        <f t="array" aca="1" ref="F177" ca="1">IFERROR(INDEX(_xlfn._xlws.FILTER(InKindAct,InKindKeep),ROW()-ROW($B$157)),"")</f>
        <v/>
      </c>
    </row>
    <row r="178" spans="2:6" ht="15.6">
      <c r="B178" s="74" t="s">
        <v>43</v>
      </c>
      <c r="C178" s="74"/>
      <c r="D178" s="75" t="s">
        <v>44</v>
      </c>
      <c r="E178" s="76">
        <f ca="1">SUM(INDEX(E:E,ROW()+1):INDEX(E:E,ROW($B$189)-1))</f>
        <v>0</v>
      </c>
      <c r="F178" s="76">
        <f ca="1">SUM(INDEX(F:F,ROW()+1):INDEX(F:F,ROW($B$189)-1))</f>
        <v>0</v>
      </c>
    </row>
    <row r="179" spans="2:6">
      <c r="B179" s="59">
        <f>MAX(B$123:B178)+1</f>
        <v>51</v>
      </c>
      <c r="C179" s="139"/>
      <c r="D179" s="139"/>
      <c r="E179" s="140"/>
      <c r="F179" s="140"/>
    </row>
    <row r="180" spans="2:6">
      <c r="B180" s="59">
        <f>MAX(B$123:B179)+1</f>
        <v>52</v>
      </c>
      <c r="C180" s="139"/>
      <c r="D180" s="139"/>
      <c r="E180" s="140"/>
      <c r="F180" s="140"/>
    </row>
    <row r="181" spans="2:6">
      <c r="B181" s="59">
        <f>MAX(B$123:B180)+1</f>
        <v>53</v>
      </c>
      <c r="C181" s="139"/>
      <c r="D181" s="139"/>
      <c r="E181" s="140"/>
      <c r="F181" s="140"/>
    </row>
    <row r="182" spans="2:6">
      <c r="B182" s="62">
        <f>MAX(B$123:B181)+1</f>
        <v>54</v>
      </c>
      <c r="C182" s="141"/>
      <c r="D182" s="141"/>
      <c r="E182" s="142"/>
      <c r="F182" s="142"/>
    </row>
    <row r="183" spans="2:6" ht="15" customHeight="1">
      <c r="B183" s="62">
        <f>MAX(B$123:B182)+1</f>
        <v>55</v>
      </c>
      <c r="C183" s="141"/>
      <c r="D183" s="141"/>
      <c r="E183" s="142"/>
      <c r="F183" s="142"/>
    </row>
    <row r="184" spans="2:6" ht="15" customHeight="1">
      <c r="B184" s="62">
        <f>MAX(B$123:B183)+1</f>
        <v>56</v>
      </c>
      <c r="C184" s="141"/>
      <c r="D184" s="141"/>
      <c r="E184" s="142"/>
      <c r="F184" s="142"/>
    </row>
    <row r="185" spans="2:6" ht="15" customHeight="1">
      <c r="B185" s="62">
        <f>MAX(B$123:B184)+1</f>
        <v>57</v>
      </c>
      <c r="C185" s="141"/>
      <c r="D185" s="141"/>
      <c r="E185" s="142"/>
      <c r="F185" s="142"/>
    </row>
    <row r="186" spans="2:6" ht="15" customHeight="1">
      <c r="B186" s="62">
        <f>MAX(B$123:B185)+1</f>
        <v>58</v>
      </c>
      <c r="C186" s="141"/>
      <c r="D186" s="141"/>
      <c r="E186" s="142"/>
      <c r="F186" s="142"/>
    </row>
    <row r="187" spans="2:6" ht="15" customHeight="1">
      <c r="B187" s="62">
        <f>MAX(B$123:B186)+1</f>
        <v>59</v>
      </c>
      <c r="C187" s="141"/>
      <c r="D187" s="141"/>
      <c r="E187" s="142"/>
      <c r="F187" s="142"/>
    </row>
    <row r="188" spans="2:6" ht="15" customHeight="1">
      <c r="B188" s="62">
        <f>MAX(B$123:B187)+1</f>
        <v>60</v>
      </c>
      <c r="C188" s="141"/>
      <c r="D188" s="141"/>
      <c r="E188" s="142"/>
      <c r="F188" s="142"/>
    </row>
    <row r="189" spans="2:6" ht="15.6">
      <c r="B189" s="74" t="s">
        <v>45</v>
      </c>
      <c r="C189" s="74"/>
      <c r="D189" s="75" t="s">
        <v>46</v>
      </c>
      <c r="E189" s="76">
        <f ca="1">SUM(INDEX(E:E,ROW()+1):INDEX(E:E,ROW($B$200)-1))</f>
        <v>0</v>
      </c>
      <c r="F189" s="76">
        <f ca="1">SUM(INDEX(F:F,ROW()+1):INDEX(F:F,ROW($B$200)-1))</f>
        <v>0</v>
      </c>
    </row>
    <row r="190" spans="2:6">
      <c r="B190" s="59">
        <f>MAX(B$123:B189)+1</f>
        <v>61</v>
      </c>
      <c r="C190" s="139"/>
      <c r="D190" s="139"/>
      <c r="E190" s="140"/>
      <c r="F190" s="140"/>
    </row>
    <row r="191" spans="2:6">
      <c r="B191" s="59">
        <f>MAX(B$123:B190)+1</f>
        <v>62</v>
      </c>
      <c r="C191" s="139"/>
      <c r="D191" s="139"/>
      <c r="E191" s="140"/>
      <c r="F191" s="140"/>
    </row>
    <row r="192" spans="2:6">
      <c r="B192" s="59">
        <f>MAX(B$123:B191)+1</f>
        <v>63</v>
      </c>
      <c r="C192" s="139"/>
      <c r="D192" s="139"/>
      <c r="E192" s="140"/>
      <c r="F192" s="140"/>
    </row>
    <row r="193" spans="2:6">
      <c r="B193" s="62">
        <f>MAX(B$123:B192)+1</f>
        <v>64</v>
      </c>
      <c r="C193" s="141"/>
      <c r="D193" s="141"/>
      <c r="E193" s="142"/>
      <c r="F193" s="142"/>
    </row>
    <row r="194" spans="2:6" ht="15" customHeight="1">
      <c r="B194" s="62">
        <f>MAX(B$123:B193)+1</f>
        <v>65</v>
      </c>
      <c r="C194" s="141"/>
      <c r="D194" s="141"/>
      <c r="E194" s="142"/>
      <c r="F194" s="142"/>
    </row>
    <row r="195" spans="2:6" ht="15" customHeight="1">
      <c r="B195" s="62">
        <f>MAX(B$123:B194)+1</f>
        <v>66</v>
      </c>
      <c r="C195" s="141"/>
      <c r="D195" s="141"/>
      <c r="E195" s="142"/>
      <c r="F195" s="142"/>
    </row>
    <row r="196" spans="2:6" ht="15" customHeight="1">
      <c r="B196" s="62">
        <f>MAX(B$123:B195)+1</f>
        <v>67</v>
      </c>
      <c r="C196" s="141"/>
      <c r="D196" s="141"/>
      <c r="E196" s="142"/>
      <c r="F196" s="142"/>
    </row>
    <row r="197" spans="2:6" ht="15" customHeight="1">
      <c r="B197" s="62">
        <f>MAX(B$123:B196)+1</f>
        <v>68</v>
      </c>
      <c r="C197" s="141"/>
      <c r="D197" s="141"/>
      <c r="E197" s="142"/>
      <c r="F197" s="142"/>
    </row>
    <row r="198" spans="2:6" ht="15" customHeight="1">
      <c r="B198" s="62">
        <f>MAX(B$123:B197)+1</f>
        <v>69</v>
      </c>
      <c r="C198" s="141"/>
      <c r="D198" s="141"/>
      <c r="E198" s="142"/>
      <c r="F198" s="142"/>
    </row>
    <row r="199" spans="2:6" ht="15" customHeight="1">
      <c r="B199" s="62">
        <f>MAX(B$123:B198)+1</f>
        <v>70</v>
      </c>
      <c r="C199" s="141"/>
      <c r="D199" s="141"/>
      <c r="E199" s="142"/>
      <c r="F199" s="142"/>
    </row>
    <row r="200" spans="2:6" ht="15.6">
      <c r="B200" s="77" t="s">
        <v>47</v>
      </c>
      <c r="C200" s="78"/>
      <c r="D200" s="78"/>
      <c r="E200" s="79">
        <f ca="1">E189+E178+E157+E146+E135+E124</f>
        <v>0</v>
      </c>
      <c r="F200" s="79">
        <f ca="1">F189+F178+F157+F146+F135+F124</f>
        <v>0</v>
      </c>
    </row>
    <row r="201" spans="2:6" ht="15.6">
      <c r="B201" s="80" t="s">
        <v>48</v>
      </c>
      <c r="C201" s="81"/>
      <c r="D201" s="81"/>
      <c r="E201" s="82">
        <f ca="1">E157</f>
        <v>0</v>
      </c>
      <c r="F201" s="82">
        <f ca="1">F157</f>
        <v>0</v>
      </c>
    </row>
    <row r="202" spans="2:6" ht="15.6">
      <c r="B202" s="80" t="s">
        <v>29</v>
      </c>
      <c r="C202" s="81"/>
      <c r="D202" s="81"/>
      <c r="E202" s="83">
        <f ca="1">E118</f>
        <v>0</v>
      </c>
      <c r="F202" s="83">
        <f ca="1">F118</f>
        <v>0</v>
      </c>
    </row>
    <row r="203" spans="2:6" ht="15.6">
      <c r="B203" s="84" t="s">
        <v>49</v>
      </c>
      <c r="C203" s="85"/>
      <c r="D203" s="85"/>
      <c r="E203" s="86">
        <f ca="1">E201-E202</f>
        <v>0</v>
      </c>
      <c r="F203" s="86">
        <f ca="1">F201-F202</f>
        <v>0</v>
      </c>
    </row>
    <row r="204" spans="2:6" ht="15.6">
      <c r="B204" s="87"/>
      <c r="C204" s="87"/>
      <c r="D204" s="87"/>
      <c r="E204" s="87"/>
      <c r="F204" s="87"/>
    </row>
    <row r="205" spans="2:6" ht="15.6">
      <c r="B205" s="88" t="s">
        <v>47</v>
      </c>
      <c r="C205" s="89"/>
      <c r="D205" s="89"/>
      <c r="E205" s="90">
        <f ca="1">E200</f>
        <v>0</v>
      </c>
      <c r="F205" s="90">
        <f ca="1">F200</f>
        <v>0</v>
      </c>
    </row>
    <row r="206" spans="2:6" ht="15.6">
      <c r="B206" s="88" t="s">
        <v>50</v>
      </c>
      <c r="C206" s="89"/>
      <c r="D206" s="89"/>
      <c r="E206" s="91">
        <f ca="1">E119</f>
        <v>0</v>
      </c>
      <c r="F206" s="91">
        <f ca="1">F119</f>
        <v>0</v>
      </c>
    </row>
    <row r="207" spans="2:6" ht="15.6">
      <c r="B207" s="92" t="s">
        <v>51</v>
      </c>
      <c r="C207" s="92"/>
      <c r="D207" s="93"/>
      <c r="E207" s="94">
        <f ca="1">E205-E206</f>
        <v>0</v>
      </c>
      <c r="F207" s="94">
        <f ca="1">F205-F206</f>
        <v>0</v>
      </c>
    </row>
    <row r="208" spans="2:6" ht="15.6">
      <c r="B208" s="95" t="s">
        <v>52</v>
      </c>
      <c r="C208" s="96"/>
      <c r="D208" s="97" t="s">
        <v>53</v>
      </c>
      <c r="E208" s="98">
        <f>F4</f>
        <v>0</v>
      </c>
      <c r="F208" s="98"/>
    </row>
    <row r="209" spans="1:6" ht="15.6">
      <c r="B209" s="95" t="s">
        <v>54</v>
      </c>
      <c r="C209" s="96"/>
      <c r="D209" s="96"/>
      <c r="E209" s="99">
        <f ca="1">E205-E208</f>
        <v>0</v>
      </c>
      <c r="F209" s="99">
        <f ca="1">F205-F208</f>
        <v>0</v>
      </c>
    </row>
    <row r="210" spans="1:6" ht="15.6">
      <c r="B210" s="100" t="s">
        <v>55</v>
      </c>
      <c r="C210" s="101"/>
      <c r="D210" s="101"/>
      <c r="E210" s="102">
        <f ca="1">IFERROR(E208/E206,0)</f>
        <v>0</v>
      </c>
      <c r="F210" s="102">
        <f ca="1">IFERROR(F208/F206,0)</f>
        <v>0</v>
      </c>
    </row>
    <row r="211" spans="1:6" ht="15.6">
      <c r="B211" s="2"/>
      <c r="C211" s="2"/>
      <c r="D211" s="2"/>
      <c r="E211" s="1"/>
      <c r="F211" s="1"/>
    </row>
    <row r="213" spans="1:6" s="4" customFormat="1" ht="18.600000000000001">
      <c r="A213"/>
      <c r="B213"/>
      <c r="C213"/>
      <c r="D213"/>
      <c r="E213"/>
      <c r="F213"/>
    </row>
    <row r="214" spans="1:6">
      <c r="D214" s="3"/>
    </row>
    <row r="216" spans="1:6" ht="30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</sheetData>
  <mergeCells count="8">
    <mergeCell ref="B135:C135"/>
    <mergeCell ref="B120:F120"/>
    <mergeCell ref="B124:C124"/>
    <mergeCell ref="B122:F122"/>
    <mergeCell ref="B1:F1"/>
    <mergeCell ref="B2:F2"/>
    <mergeCell ref="B5:F5"/>
    <mergeCell ref="B7:C7"/>
  </mergeCells>
  <conditionalFormatting sqref="B120:F120">
    <cfRule type="expression" dxfId="27" priority="1">
      <formula>($E$117-$E$118)&lt;=15000</formula>
    </cfRule>
  </conditionalFormatting>
  <dataValidations xWindow="332" yWindow="541" count="10">
    <dataValidation type="list" allowBlank="1" showErrorMessage="1" errorTitle="Invalid Entry" error="Please select a valid category from the dropdown list, or choose &quot;Other (specify)&quot; if your item is not listed." sqref="C19:C28 C8:C17" xr:uid="{40537DD1-EC07-422B-90D1-622282D1C153}">
      <formula1>AdminCategoryList</formula1>
    </dataValidation>
    <dataValidation type="list" allowBlank="1" showErrorMessage="1" errorTitle="Invalid Entry" error="Please select a valid category from the dropdown list, or choose &quot;Other (specify)&quot; if your item is not listed." sqref="C30:C31 C41:C50 C33:C39" xr:uid="{919551F6-B3FB-4CBC-A378-69D6E2784D3D}">
      <formula1>ArtCulturalCategoryList</formula1>
    </dataValidation>
    <dataValidation type="list" allowBlank="1" showErrorMessage="1" errorTitle="Invalid Entry" error="Please select a valid category from the dropdown list, or choose &quot;Other (specify)&quot; if your item is not listed." sqref="C63:C72 C52:C61" xr:uid="{2B6C7DAE-5950-48F2-BF8F-B5CBB40A4D3B}">
      <formula1>ProdLogisticsCategoryList</formula1>
    </dataValidation>
    <dataValidation type="list" allowBlank="1" showErrorMessage="1" errorTitle="Invalid Entry" error="Please select a valid category from the dropdown list, or choose &quot;Other (specify)&quot; if your item is not listed." sqref="C85:C94 C74:C83" xr:uid="{9CFF3450-3C66-4296-AC83-3CF47BFE852D}">
      <formula1>PromoCategoryList</formula1>
    </dataValidation>
    <dataValidation type="list" allowBlank="1" showErrorMessage="1" errorTitle="Invalid Entry" error="Please select a category from the drop-down list. If your funder isn't listed, choose 'Other Federal (Specify)' or 'Other Provincial (Specify)' as appropriate." sqref="C136:C145 C125:C134" xr:uid="{A69A3AAD-EE40-4068-BF83-9AD15F0797C4}">
      <formula1>GrantsGovCategoryList</formula1>
    </dataValidation>
    <dataValidation type="list" allowBlank="1" showInputMessage="1" showErrorMessage="1" errorTitle="Invalid Entry" error="Please select a category from the drop-down list. If your item does not fit, choose &quot;Other Earned Revenue&quot;." promptTitle="Select a Category" prompt="Please select a category from the dropdown list. If your item doesn't fit, enter it under the &quot;Other&quot; section below." sqref="C189" xr:uid="{A4365B5B-BE9D-4CC6-ADA0-814ECC04DCA5}">
      <formula1>EarnedRevenueCategoryList</formula1>
    </dataValidation>
    <dataValidation type="list" allowBlank="1" showErrorMessage="1" errorTitle="Invalid Entry" error="Please select a category from the drop-down list. If your item does not fit, choose &quot;Other Earned Revenue&quot;." sqref="C179:C188" xr:uid="{D93FC1A9-CF07-43C0-80C6-24034E7EDC90}">
      <formula1>EarnedRevenueCategoryList</formula1>
    </dataValidation>
    <dataValidation type="list" allowBlank="1" showErrorMessage="1" errorTitle="Invalid Entry" error="Please select a Private Sector category from the drop-down list." sqref="C147:C156" xr:uid="{CCB3802D-D49A-41C7-9463-43B533DA6FF5}">
      <formula1>PrivateSectorCategoryList</formula1>
    </dataValidation>
    <dataValidation type="list" allowBlank="1" showErrorMessage="1" sqref="C32" xr:uid="{75921691-3232-4622-9771-F35301E7C364}">
      <formula1>ArtCulturalCategoryList</formula1>
    </dataValidation>
    <dataValidation allowBlank="1" showErrorMessage="1" sqref="C107:C116 C190:C199 C96:C105" xr:uid="{46898419-CDC6-4473-A93D-E13D2B3E4578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385F-98E0-4C98-867D-7AF87842DDF8}">
  <dimension ref="A1:I100"/>
  <sheetViews>
    <sheetView workbookViewId="0">
      <selection activeCell="B17" sqref="B17"/>
    </sheetView>
  </sheetViews>
  <sheetFormatPr defaultRowHeight="14.45"/>
  <cols>
    <col min="1" max="1" width="27.140625" bestFit="1" customWidth="1"/>
    <col min="2" max="2" width="29.42578125" bestFit="1" customWidth="1"/>
    <col min="3" max="3" width="26.140625" bestFit="1" customWidth="1"/>
    <col min="4" max="4" width="25.5703125" bestFit="1" customWidth="1"/>
    <col min="5" max="5" width="35.28515625" bestFit="1" customWidth="1"/>
    <col min="6" max="6" width="24.28515625" customWidth="1"/>
    <col min="7" max="7" width="26.85546875" customWidth="1"/>
    <col min="8" max="8" width="28" bestFit="1" customWidth="1"/>
    <col min="9" max="9" width="29.42578125" bestFit="1" customWidth="1"/>
  </cols>
  <sheetData>
    <row r="1" spans="1:9">
      <c r="A1" s="144" t="s">
        <v>56</v>
      </c>
      <c r="B1" s="144" t="s">
        <v>57</v>
      </c>
      <c r="C1" s="144" t="s">
        <v>58</v>
      </c>
      <c r="D1" s="144" t="s">
        <v>59</v>
      </c>
      <c r="E1" s="145" t="s">
        <v>60</v>
      </c>
      <c r="F1" s="145" t="s">
        <v>40</v>
      </c>
      <c r="G1" s="145" t="s">
        <v>61</v>
      </c>
      <c r="H1" s="146"/>
      <c r="I1" s="147" t="s">
        <v>62</v>
      </c>
    </row>
    <row r="2" spans="1:9">
      <c r="A2" s="146" t="s">
        <v>63</v>
      </c>
      <c r="B2" s="146" t="s">
        <v>64</v>
      </c>
      <c r="C2" s="146" t="s">
        <v>65</v>
      </c>
      <c r="D2" s="146" t="s">
        <v>66</v>
      </c>
      <c r="E2" s="148" t="s">
        <v>67</v>
      </c>
      <c r="F2" s="148" t="s">
        <v>68</v>
      </c>
      <c r="G2" s="149" t="s">
        <v>69</v>
      </c>
      <c r="H2" s="146"/>
      <c r="I2" s="146" t="str" cm="1">
        <f t="array" ref="I2:I100">_xlfn._xlws.SORT(_xlfn.UNIQUE(_xlfn.VSTACK(AdminCategories[Administration],ArtCulturalCategories[Artistic and Cultural Content],ProdLogisticsCategories[Production Logistics],PromoCategories[Promotions &amp; Marketing])))</f>
        <v>Accommodation</v>
      </c>
    </row>
    <row r="3" spans="1:9">
      <c r="A3" s="146" t="s">
        <v>70</v>
      </c>
      <c r="B3" s="146" t="s">
        <v>71</v>
      </c>
      <c r="C3" s="146" t="s">
        <v>72</v>
      </c>
      <c r="D3" s="146" t="s">
        <v>73</v>
      </c>
      <c r="E3" s="150" t="s">
        <v>74</v>
      </c>
      <c r="F3" s="148" t="s">
        <v>75</v>
      </c>
      <c r="G3" s="149" t="s">
        <v>76</v>
      </c>
      <c r="H3" s="146"/>
      <c r="I3" s="146" t="str">
        <v>Accounting</v>
      </c>
    </row>
    <row r="4" spans="1:9">
      <c r="A4" s="146" t="s">
        <v>77</v>
      </c>
      <c r="B4" s="146" t="s">
        <v>78</v>
      </c>
      <c r="C4" s="146" t="s">
        <v>79</v>
      </c>
      <c r="D4" s="146" t="s">
        <v>80</v>
      </c>
      <c r="E4" s="148" t="s">
        <v>81</v>
      </c>
      <c r="F4" s="150" t="s">
        <v>82</v>
      </c>
      <c r="G4" s="149" t="s">
        <v>83</v>
      </c>
      <c r="H4" s="146"/>
      <c r="I4" s="146" t="str">
        <v>Adjudicator Fees</v>
      </c>
    </row>
    <row r="5" spans="1:9">
      <c r="A5" s="146" t="s">
        <v>84</v>
      </c>
      <c r="B5" s="146" t="s">
        <v>85</v>
      </c>
      <c r="C5" s="146" t="s">
        <v>86</v>
      </c>
      <c r="D5" s="146" t="s">
        <v>87</v>
      </c>
      <c r="E5" s="148" t="s">
        <v>88</v>
      </c>
      <c r="F5" s="150" t="s">
        <v>89</v>
      </c>
      <c r="G5" s="149" t="s">
        <v>90</v>
      </c>
      <c r="H5" s="146"/>
      <c r="I5" s="146" t="str">
        <v>Administrative Staff</v>
      </c>
    </row>
    <row r="6" spans="1:9">
      <c r="A6" s="146" t="s">
        <v>91</v>
      </c>
      <c r="B6" s="146" t="s">
        <v>92</v>
      </c>
      <c r="C6" s="146" t="s">
        <v>93</v>
      </c>
      <c r="D6" s="146" t="s">
        <v>94</v>
      </c>
      <c r="E6" s="148" t="s">
        <v>95</v>
      </c>
      <c r="F6" s="148" t="s">
        <v>96</v>
      </c>
      <c r="G6" s="149" t="s">
        <v>97</v>
      </c>
      <c r="H6" s="146"/>
      <c r="I6" s="146" t="str">
        <v>Advertising</v>
      </c>
    </row>
    <row r="7" spans="1:9">
      <c r="A7" s="146" t="s">
        <v>98</v>
      </c>
      <c r="B7" s="146" t="s">
        <v>99</v>
      </c>
      <c r="C7" s="146" t="s">
        <v>100</v>
      </c>
      <c r="D7" s="146" t="s">
        <v>101</v>
      </c>
      <c r="E7" s="148" t="s">
        <v>39</v>
      </c>
      <c r="F7" s="150" t="s">
        <v>102</v>
      </c>
      <c r="G7" s="149" t="s">
        <v>103</v>
      </c>
      <c r="H7" s="146"/>
      <c r="I7" s="146" t="str">
        <v>Artist Fees</v>
      </c>
    </row>
    <row r="8" spans="1:9">
      <c r="A8" s="146" t="s">
        <v>104</v>
      </c>
      <c r="B8" s="146" t="s">
        <v>105</v>
      </c>
      <c r="C8" s="146" t="s">
        <v>106</v>
      </c>
      <c r="D8" s="146" t="s">
        <v>107</v>
      </c>
      <c r="E8" s="150" t="s">
        <v>108</v>
      </c>
      <c r="F8" s="148"/>
      <c r="G8" s="148" t="s">
        <v>109</v>
      </c>
      <c r="H8" s="146"/>
      <c r="I8" s="146" t="str">
        <v>Artist Materials</v>
      </c>
    </row>
    <row r="9" spans="1:9">
      <c r="A9" s="146" t="s">
        <v>110</v>
      </c>
      <c r="B9" s="146" t="s">
        <v>111</v>
      </c>
      <c r="C9" s="146" t="s">
        <v>112</v>
      </c>
      <c r="D9" s="146" t="s">
        <v>113</v>
      </c>
      <c r="E9" s="150" t="s">
        <v>114</v>
      </c>
      <c r="F9" s="148"/>
      <c r="G9" s="149" t="s">
        <v>115</v>
      </c>
      <c r="H9" s="146"/>
      <c r="I9" s="146" t="str">
        <v>Artistic Director</v>
      </c>
    </row>
    <row r="10" spans="1:9">
      <c r="A10" s="146" t="s">
        <v>116</v>
      </c>
      <c r="B10" s="146" t="s">
        <v>117</v>
      </c>
      <c r="C10" s="146" t="s">
        <v>118</v>
      </c>
      <c r="D10" s="146" t="s">
        <v>119</v>
      </c>
      <c r="E10" s="150" t="s">
        <v>120</v>
      </c>
      <c r="F10" s="148"/>
      <c r="G10" s="149" t="s">
        <v>121</v>
      </c>
      <c r="H10" s="146"/>
      <c r="I10" s="146" t="str">
        <v>Audit / Review Engagement</v>
      </c>
    </row>
    <row r="11" spans="1:9">
      <c r="A11" s="146" t="s">
        <v>122</v>
      </c>
      <c r="B11" s="146" t="s">
        <v>123</v>
      </c>
      <c r="C11" s="146" t="s">
        <v>124</v>
      </c>
      <c r="D11" s="146" t="s">
        <v>125</v>
      </c>
      <c r="E11" s="150"/>
      <c r="F11" s="148"/>
      <c r="G11" s="149" t="s">
        <v>126</v>
      </c>
      <c r="H11" s="146"/>
      <c r="I11" s="146" t="str">
        <v>AV Equipment</v>
      </c>
    </row>
    <row r="12" spans="1:9">
      <c r="A12" s="146" t="s">
        <v>127</v>
      </c>
      <c r="B12" s="146" t="s">
        <v>128</v>
      </c>
      <c r="C12" s="146" t="s">
        <v>129</v>
      </c>
      <c r="D12" s="146" t="s">
        <v>130</v>
      </c>
      <c r="E12" s="148"/>
      <c r="F12" s="148"/>
      <c r="G12" s="146"/>
      <c r="H12" s="146"/>
      <c r="I12" s="146" t="str">
        <v>Banking Fees</v>
      </c>
    </row>
    <row r="13" spans="1:9">
      <c r="A13" s="146" t="s">
        <v>131</v>
      </c>
      <c r="B13" s="146" t="s">
        <v>132</v>
      </c>
      <c r="C13" s="146" t="s">
        <v>133</v>
      </c>
      <c r="D13" s="146" t="s">
        <v>134</v>
      </c>
      <c r="E13" s="146"/>
      <c r="F13" s="146"/>
      <c r="G13" s="146"/>
      <c r="H13" s="146"/>
      <c r="I13" s="146" t="str">
        <v>Board / Committee Expenses</v>
      </c>
    </row>
    <row r="14" spans="1:9">
      <c r="A14" s="146" t="s">
        <v>135</v>
      </c>
      <c r="B14" s="146" t="s">
        <v>136</v>
      </c>
      <c r="C14" s="146" t="s">
        <v>137</v>
      </c>
      <c r="D14" s="146" t="s">
        <v>138</v>
      </c>
      <c r="E14" s="146"/>
      <c r="F14" s="146"/>
      <c r="G14" s="146"/>
      <c r="H14" s="146"/>
      <c r="I14" s="146" t="str">
        <v>Bookkeeping</v>
      </c>
    </row>
    <row r="15" spans="1:9">
      <c r="A15" s="146" t="s">
        <v>139</v>
      </c>
      <c r="B15" s="146" t="s">
        <v>140</v>
      </c>
      <c r="C15" s="146" t="s">
        <v>141</v>
      </c>
      <c r="D15" s="146" t="s">
        <v>142</v>
      </c>
      <c r="E15" s="146"/>
      <c r="F15" s="146"/>
      <c r="G15" s="146"/>
      <c r="H15" s="146"/>
      <c r="I15" s="146" t="str">
        <v>Business Licence</v>
      </c>
    </row>
    <row r="16" spans="1:9">
      <c r="A16" s="146" t="s">
        <v>143</v>
      </c>
      <c r="B16" s="146" t="s">
        <v>144</v>
      </c>
      <c r="C16" s="146" t="s">
        <v>145</v>
      </c>
      <c r="D16" s="146" t="s">
        <v>146</v>
      </c>
      <c r="E16" s="146"/>
      <c r="F16" s="146"/>
      <c r="G16" s="146"/>
      <c r="H16" s="146"/>
      <c r="I16" s="146" t="str">
        <v>Catering for Artists</v>
      </c>
    </row>
    <row r="17" spans="1:9">
      <c r="A17" s="146" t="s">
        <v>147</v>
      </c>
      <c r="B17" s="146" t="s">
        <v>148</v>
      </c>
      <c r="C17" s="146" t="s">
        <v>149</v>
      </c>
      <c r="D17" s="146" t="s">
        <v>150</v>
      </c>
      <c r="E17" s="146"/>
      <c r="F17" s="146"/>
      <c r="G17" s="146"/>
      <c r="H17" s="146"/>
      <c r="I17" s="146" t="str">
        <v>Communications Staff</v>
      </c>
    </row>
    <row r="18" spans="1:9">
      <c r="A18" s="146" t="s">
        <v>151</v>
      </c>
      <c r="B18" s="146" t="s">
        <v>152</v>
      </c>
      <c r="C18" s="146" t="s">
        <v>153</v>
      </c>
      <c r="D18" s="146" t="s">
        <v>154</v>
      </c>
      <c r="E18" s="146"/>
      <c r="F18" s="146"/>
      <c r="G18" s="146"/>
      <c r="H18" s="146"/>
      <c r="I18" s="146" t="str">
        <v>Content Creation</v>
      </c>
    </row>
    <row r="19" spans="1:9">
      <c r="A19" s="146" t="s">
        <v>155</v>
      </c>
      <c r="B19" s="146" t="s">
        <v>156</v>
      </c>
      <c r="C19" s="146" t="s">
        <v>157</v>
      </c>
      <c r="D19" s="146" t="s">
        <v>158</v>
      </c>
      <c r="E19" s="146"/>
      <c r="F19" s="146"/>
      <c r="G19" s="146"/>
      <c r="H19" s="146"/>
      <c r="I19" s="146" t="str">
        <v>Cultural Programmer</v>
      </c>
    </row>
    <row r="20" spans="1:9">
      <c r="A20" s="146" t="s">
        <v>159</v>
      </c>
      <c r="B20" s="146" t="s">
        <v>160</v>
      </c>
      <c r="C20" s="146" t="s">
        <v>161</v>
      </c>
      <c r="D20" s="146"/>
      <c r="E20" s="146"/>
      <c r="F20" s="146"/>
      <c r="G20" s="146"/>
      <c r="H20" s="146"/>
      <c r="I20" s="146" t="str">
        <v>Curator Fees</v>
      </c>
    </row>
    <row r="21" spans="1:9">
      <c r="A21" s="146" t="s">
        <v>162</v>
      </c>
      <c r="B21" s="146" t="s">
        <v>163</v>
      </c>
      <c r="C21" s="146" t="s">
        <v>164</v>
      </c>
      <c r="D21" s="146"/>
      <c r="E21" s="146"/>
      <c r="F21" s="146"/>
      <c r="G21" s="146"/>
      <c r="H21" s="146"/>
      <c r="I21" s="146" t="str">
        <v>Digital Advertising</v>
      </c>
    </row>
    <row r="22" spans="1:9">
      <c r="A22" s="146" t="s">
        <v>165</v>
      </c>
      <c r="B22" s="146" t="s">
        <v>166</v>
      </c>
      <c r="C22" s="146" t="s">
        <v>167</v>
      </c>
      <c r="D22" s="146"/>
      <c r="E22" s="146"/>
      <c r="F22" s="146"/>
      <c r="G22" s="146"/>
      <c r="H22" s="146"/>
      <c r="I22" s="146" t="str">
        <v>Distribution</v>
      </c>
    </row>
    <row r="23" spans="1:9">
      <c r="A23" s="146" t="s">
        <v>168</v>
      </c>
      <c r="B23" s="146" t="s">
        <v>169</v>
      </c>
      <c r="C23" s="146" t="s">
        <v>170</v>
      </c>
      <c r="D23" s="146"/>
      <c r="E23" s="146"/>
      <c r="F23" s="146"/>
      <c r="G23" s="146"/>
      <c r="H23" s="146"/>
      <c r="I23" s="146" t="str">
        <v>Equipment Rental</v>
      </c>
    </row>
    <row r="24" spans="1:9">
      <c r="A24" s="146" t="s">
        <v>171</v>
      </c>
      <c r="B24" s="146"/>
      <c r="C24" s="146" t="s">
        <v>172</v>
      </c>
      <c r="D24" s="146"/>
      <c r="E24" s="146"/>
      <c r="F24" s="146"/>
      <c r="G24" s="146"/>
      <c r="H24" s="146"/>
      <c r="I24" s="146" t="str">
        <v>Event Producer</v>
      </c>
    </row>
    <row r="25" spans="1:9">
      <c r="A25" s="146" t="s">
        <v>173</v>
      </c>
      <c r="B25" s="146"/>
      <c r="C25" s="146" t="s">
        <v>174</v>
      </c>
      <c r="D25" s="146"/>
      <c r="E25" s="146"/>
      <c r="F25" s="146"/>
      <c r="G25" s="146"/>
      <c r="H25" s="146"/>
      <c r="I25" s="146" t="str">
        <v>Event Staffing</v>
      </c>
    </row>
    <row r="26" spans="1:9">
      <c r="A26" s="146" t="s">
        <v>115</v>
      </c>
      <c r="B26" s="146"/>
      <c r="C26" s="146" t="s">
        <v>175</v>
      </c>
      <c r="D26" s="146"/>
      <c r="E26" s="146"/>
      <c r="F26" s="146"/>
      <c r="G26" s="146"/>
      <c r="H26" s="146"/>
      <c r="I26" s="146" t="str">
        <v>Executive Director</v>
      </c>
    </row>
    <row r="27" spans="1:9">
      <c r="A27" s="146" t="s">
        <v>176</v>
      </c>
      <c r="B27" s="146"/>
      <c r="C27" s="146" t="s">
        <v>177</v>
      </c>
      <c r="D27" s="146"/>
      <c r="E27" s="146"/>
      <c r="F27" s="146"/>
      <c r="G27" s="146"/>
      <c r="H27" s="146"/>
      <c r="I27" s="146" t="str">
        <v>Exhibition Costs</v>
      </c>
    </row>
    <row r="28" spans="1:9">
      <c r="A28" s="146" t="s">
        <v>178</v>
      </c>
      <c r="B28" s="146"/>
      <c r="C28" s="146" t="s">
        <v>179</v>
      </c>
      <c r="D28" s="146"/>
      <c r="E28" s="146"/>
      <c r="F28" s="146"/>
      <c r="G28" s="146"/>
      <c r="H28" s="146"/>
      <c r="I28" s="146" t="str">
        <v>Fabrication Costs</v>
      </c>
    </row>
    <row r="29" spans="1:9">
      <c r="A29" s="146" t="s">
        <v>180</v>
      </c>
      <c r="B29" s="146"/>
      <c r="C29" s="146" t="s">
        <v>181</v>
      </c>
      <c r="D29" s="146"/>
      <c r="E29" s="146"/>
      <c r="F29" s="146"/>
      <c r="G29" s="146"/>
      <c r="H29" s="146"/>
      <c r="I29" s="146" t="str">
        <v>Fencing</v>
      </c>
    </row>
    <row r="30" spans="1:9">
      <c r="A30" s="146" t="s">
        <v>182</v>
      </c>
      <c r="B30" s="146"/>
      <c r="C30" s="146" t="s">
        <v>183</v>
      </c>
      <c r="D30" s="146"/>
      <c r="E30" s="146"/>
      <c r="F30" s="146"/>
      <c r="G30" s="146"/>
      <c r="H30" s="146"/>
      <c r="I30" s="146" t="str">
        <v>Festival Director</v>
      </c>
    </row>
    <row r="31" spans="1:9">
      <c r="A31" s="146" t="s">
        <v>184</v>
      </c>
      <c r="B31" s="146"/>
      <c r="C31" s="146"/>
      <c r="D31" s="146"/>
      <c r="E31" s="146"/>
      <c r="F31" s="146"/>
      <c r="G31" s="146"/>
      <c r="H31" s="146"/>
      <c r="I31" s="146" t="str">
        <v>Film Screening Fees</v>
      </c>
    </row>
    <row r="32" spans="1:9">
      <c r="A32" s="146"/>
      <c r="B32" s="146"/>
      <c r="C32" s="146"/>
      <c r="D32" s="146"/>
      <c r="E32" s="146"/>
      <c r="F32" s="146"/>
      <c r="G32" s="146"/>
      <c r="H32" s="146"/>
      <c r="I32" s="146" t="str">
        <v>First Aid</v>
      </c>
    </row>
    <row r="33" spans="1:9">
      <c r="A33" s="146"/>
      <c r="B33" s="146"/>
      <c r="C33" s="146"/>
      <c r="D33" s="146"/>
      <c r="E33" s="146"/>
      <c r="F33" s="146"/>
      <c r="G33" s="146"/>
      <c r="H33" s="146"/>
      <c r="I33" s="146" t="str">
        <v>Flyer Printing</v>
      </c>
    </row>
    <row r="34" spans="1:9">
      <c r="A34" s="146"/>
      <c r="B34" s="146"/>
      <c r="C34" s="146"/>
      <c r="D34" s="146"/>
      <c r="E34" s="146"/>
      <c r="F34" s="146"/>
      <c r="G34" s="146"/>
      <c r="H34" s="146"/>
      <c r="I34" s="146" t="str">
        <v>Food Inventory</v>
      </c>
    </row>
    <row r="35" spans="1:9">
      <c r="A35" s="146"/>
      <c r="B35" s="146"/>
      <c r="C35" s="146"/>
      <c r="D35" s="146"/>
      <c r="E35" s="146"/>
      <c r="F35" s="146"/>
      <c r="G35" s="146"/>
      <c r="H35" s="146"/>
      <c r="I35" s="146" t="str">
        <v>Freight</v>
      </c>
    </row>
    <row r="36" spans="1:9">
      <c r="A36" s="146"/>
      <c r="B36" s="146"/>
      <c r="C36" s="146"/>
      <c r="D36" s="146"/>
      <c r="E36" s="146"/>
      <c r="F36" s="146"/>
      <c r="G36" s="146"/>
      <c r="H36" s="146"/>
      <c r="I36" s="146" t="str">
        <v>Fuel</v>
      </c>
    </row>
    <row r="37" spans="1:9">
      <c r="A37" s="146"/>
      <c r="B37" s="146"/>
      <c r="C37" s="146"/>
      <c r="D37" s="146"/>
      <c r="E37" s="146"/>
      <c r="F37" s="146"/>
      <c r="G37" s="146"/>
      <c r="H37" s="146"/>
      <c r="I37" s="146" t="str">
        <v>Graphic Design</v>
      </c>
    </row>
    <row r="38" spans="1:9">
      <c r="A38" s="146"/>
      <c r="B38" s="146"/>
      <c r="C38" s="146"/>
      <c r="D38" s="146"/>
      <c r="E38" s="146"/>
      <c r="F38" s="146"/>
      <c r="G38" s="146"/>
      <c r="H38" s="146"/>
      <c r="I38" s="146" t="str">
        <v>Guest Speaker Fees</v>
      </c>
    </row>
    <row r="39" spans="1:9">
      <c r="A39" s="146"/>
      <c r="B39" s="146"/>
      <c r="C39" s="146"/>
      <c r="D39" s="146"/>
      <c r="E39" s="146"/>
      <c r="F39" s="146"/>
      <c r="G39" s="146"/>
      <c r="H39" s="146"/>
      <c r="I39" s="146" t="str">
        <v>Honoraria</v>
      </c>
    </row>
    <row r="40" spans="1:9">
      <c r="A40" s="146"/>
      <c r="B40" s="146"/>
      <c r="C40" s="146"/>
      <c r="D40" s="146"/>
      <c r="E40" s="146"/>
      <c r="F40" s="146"/>
      <c r="G40" s="146"/>
      <c r="H40" s="146"/>
      <c r="I40" s="146" t="str">
        <v>Indigenous Welcome Honoraria</v>
      </c>
    </row>
    <row r="41" spans="1:9">
      <c r="A41" s="146"/>
      <c r="B41" s="146"/>
      <c r="C41" s="146"/>
      <c r="D41" s="146"/>
      <c r="E41" s="146"/>
      <c r="F41" s="146"/>
      <c r="G41" s="146"/>
      <c r="H41" s="146"/>
      <c r="I41" s="146" t="str">
        <v>Insurance</v>
      </c>
    </row>
    <row r="42" spans="1:9">
      <c r="A42" s="146"/>
      <c r="B42" s="146"/>
      <c r="C42" s="146"/>
      <c r="D42" s="146"/>
      <c r="E42" s="146"/>
      <c r="F42" s="146"/>
      <c r="G42" s="146"/>
      <c r="H42" s="146"/>
      <c r="I42" s="146" t="str">
        <v>Internet / Phone</v>
      </c>
    </row>
    <row r="43" spans="1:9">
      <c r="A43" s="146"/>
      <c r="B43" s="146"/>
      <c r="C43" s="146"/>
      <c r="D43" s="146"/>
      <c r="E43" s="146"/>
      <c r="F43" s="146"/>
      <c r="G43" s="146"/>
      <c r="H43" s="146"/>
      <c r="I43" s="146" t="str">
        <v>Legal Fees</v>
      </c>
    </row>
    <row r="44" spans="1:9">
      <c r="A44" s="146"/>
      <c r="B44" s="146"/>
      <c r="C44" s="146"/>
      <c r="D44" s="146"/>
      <c r="E44" s="146"/>
      <c r="F44" s="146"/>
      <c r="G44" s="146"/>
      <c r="H44" s="146"/>
      <c r="I44" s="146" t="str">
        <v>Licensed Area Staffing</v>
      </c>
    </row>
    <row r="45" spans="1:9">
      <c r="A45" s="146"/>
      <c r="B45" s="146"/>
      <c r="C45" s="146"/>
      <c r="D45" s="146"/>
      <c r="E45" s="146"/>
      <c r="F45" s="146"/>
      <c r="G45" s="146"/>
      <c r="H45" s="146"/>
      <c r="I45" s="146" t="str">
        <v>Licensing Fees</v>
      </c>
    </row>
    <row r="46" spans="1:9">
      <c r="A46" s="146"/>
      <c r="B46" s="146"/>
      <c r="C46" s="146"/>
      <c r="D46" s="146"/>
      <c r="E46" s="146"/>
      <c r="F46" s="146"/>
      <c r="G46" s="146"/>
      <c r="H46" s="146"/>
      <c r="I46" s="146" t="str">
        <v>Lighting Equipment</v>
      </c>
    </row>
    <row r="47" spans="1:9">
      <c r="A47" s="146"/>
      <c r="B47" s="146"/>
      <c r="C47" s="146"/>
      <c r="D47" s="146"/>
      <c r="E47" s="146"/>
      <c r="F47" s="146"/>
      <c r="G47" s="146"/>
      <c r="H47" s="146"/>
      <c r="I47" s="146" t="str">
        <v>Liquor / Beverage Inventory</v>
      </c>
    </row>
    <row r="48" spans="1:9">
      <c r="A48" s="146"/>
      <c r="B48" s="146"/>
      <c r="C48" s="146"/>
      <c r="D48" s="146"/>
      <c r="E48" s="146"/>
      <c r="F48" s="146"/>
      <c r="G48" s="146"/>
      <c r="H48" s="146"/>
      <c r="I48" s="146" t="str">
        <v>Marketing Contractor</v>
      </c>
    </row>
    <row r="49" spans="1:9">
      <c r="A49" s="146"/>
      <c r="B49" s="146"/>
      <c r="C49" s="146"/>
      <c r="D49" s="146"/>
      <c r="E49" s="146"/>
      <c r="F49" s="146"/>
      <c r="G49" s="146"/>
      <c r="H49" s="146"/>
      <c r="I49" s="146" t="str">
        <v>Meals</v>
      </c>
    </row>
    <row r="50" spans="1:9">
      <c r="A50" s="146"/>
      <c r="B50" s="146"/>
      <c r="C50" s="146"/>
      <c r="D50" s="146"/>
      <c r="E50" s="146"/>
      <c r="F50" s="146"/>
      <c r="G50" s="146"/>
      <c r="H50" s="146"/>
      <c r="I50" s="146" t="str">
        <v>Media Relations</v>
      </c>
    </row>
    <row r="51" spans="1:9">
      <c r="A51" s="146"/>
      <c r="B51" s="146"/>
      <c r="C51" s="146"/>
      <c r="D51" s="146"/>
      <c r="E51" s="146"/>
      <c r="F51" s="146"/>
      <c r="G51" s="146"/>
      <c r="H51" s="146"/>
      <c r="I51" s="146" t="str">
        <v>Office Administration</v>
      </c>
    </row>
    <row r="52" spans="1:9">
      <c r="A52" s="146"/>
      <c r="B52" s="146"/>
      <c r="C52" s="146"/>
      <c r="D52" s="146"/>
      <c r="E52" s="146"/>
      <c r="F52" s="146"/>
      <c r="G52" s="146"/>
      <c r="H52" s="146"/>
      <c r="I52" s="146" t="str">
        <v>Office Expenses</v>
      </c>
    </row>
    <row r="53" spans="1:9">
      <c r="A53" s="146"/>
      <c r="B53" s="146"/>
      <c r="C53" s="146"/>
      <c r="D53" s="146"/>
      <c r="E53" s="146"/>
      <c r="F53" s="146"/>
      <c r="G53" s="146"/>
      <c r="H53" s="146"/>
      <c r="I53" s="146" t="str">
        <v>Office Rent</v>
      </c>
    </row>
    <row r="54" spans="1:9">
      <c r="A54" s="146"/>
      <c r="B54" s="146"/>
      <c r="C54" s="146"/>
      <c r="D54" s="146"/>
      <c r="E54" s="146"/>
      <c r="F54" s="146"/>
      <c r="G54" s="146"/>
      <c r="H54" s="146"/>
      <c r="I54" s="146" t="str">
        <v>Office Supplies</v>
      </c>
    </row>
    <row r="55" spans="1:9">
      <c r="A55" s="146"/>
      <c r="B55" s="146"/>
      <c r="C55" s="146"/>
      <c r="D55" s="146"/>
      <c r="E55" s="146"/>
      <c r="F55" s="146"/>
      <c r="G55" s="146"/>
      <c r="H55" s="146"/>
      <c r="I55" s="146" t="str">
        <v>Operations Manager</v>
      </c>
    </row>
    <row r="56" spans="1:9">
      <c r="A56" s="146"/>
      <c r="B56" s="146"/>
      <c r="C56" s="146"/>
      <c r="D56" s="146"/>
      <c r="E56" s="146"/>
      <c r="F56" s="146"/>
      <c r="G56" s="146"/>
      <c r="H56" s="146"/>
      <c r="I56" s="146" t="str">
        <v>Performer Fees</v>
      </c>
    </row>
    <row r="57" spans="1:9">
      <c r="A57" s="146"/>
      <c r="B57" s="146"/>
      <c r="C57" s="146"/>
      <c r="D57" s="146"/>
      <c r="E57" s="146"/>
      <c r="F57" s="146"/>
      <c r="G57" s="146"/>
      <c r="H57" s="146"/>
      <c r="I57" s="146" t="str">
        <v>Photography</v>
      </c>
    </row>
    <row r="58" spans="1:9">
      <c r="A58" s="146"/>
      <c r="B58" s="146"/>
      <c r="C58" s="146"/>
      <c r="D58" s="146"/>
      <c r="E58" s="146"/>
      <c r="F58" s="146"/>
      <c r="G58" s="146"/>
      <c r="H58" s="146"/>
      <c r="I58" s="146" t="str">
        <v>Planning Meetings</v>
      </c>
    </row>
    <row r="59" spans="1:9">
      <c r="A59" s="146"/>
      <c r="B59" s="146"/>
      <c r="C59" s="146"/>
      <c r="D59" s="146"/>
      <c r="E59" s="146"/>
      <c r="F59" s="146"/>
      <c r="G59" s="146"/>
      <c r="H59" s="146"/>
      <c r="I59" s="146" t="str">
        <v>Police</v>
      </c>
    </row>
    <row r="60" spans="1:9">
      <c r="A60" s="146"/>
      <c r="B60" s="146"/>
      <c r="C60" s="146"/>
      <c r="D60" s="146"/>
      <c r="E60" s="146"/>
      <c r="F60" s="146"/>
      <c r="G60" s="146"/>
      <c r="H60" s="146"/>
      <c r="I60" s="146" t="str">
        <v>Portable Washrooms</v>
      </c>
    </row>
    <row r="61" spans="1:9">
      <c r="A61" s="146"/>
      <c r="B61" s="146"/>
      <c r="C61" s="146"/>
      <c r="D61" s="146"/>
      <c r="E61" s="146"/>
      <c r="F61" s="146"/>
      <c r="G61" s="146"/>
      <c r="H61" s="146"/>
      <c r="I61" s="146" t="str">
        <v>Postage / Courier</v>
      </c>
    </row>
    <row r="62" spans="1:9">
      <c r="A62" s="146"/>
      <c r="B62" s="146"/>
      <c r="C62" s="146"/>
      <c r="D62" s="146"/>
      <c r="E62" s="146"/>
      <c r="F62" s="146"/>
      <c r="G62" s="146"/>
      <c r="H62" s="146"/>
      <c r="I62" s="146" t="str">
        <v>Poster Printing</v>
      </c>
    </row>
    <row r="63" spans="1:9">
      <c r="A63" s="146"/>
      <c r="B63" s="146"/>
      <c r="C63" s="146"/>
      <c r="D63" s="146"/>
      <c r="E63" s="146"/>
      <c r="F63" s="146"/>
      <c r="G63" s="146"/>
      <c r="H63" s="146"/>
      <c r="I63" s="146" t="str">
        <v>Power / Generators</v>
      </c>
    </row>
    <row r="64" spans="1:9">
      <c r="A64" s="146"/>
      <c r="B64" s="146"/>
      <c r="C64" s="146"/>
      <c r="D64" s="146"/>
      <c r="E64" s="146"/>
      <c r="F64" s="146"/>
      <c r="G64" s="146"/>
      <c r="H64" s="146"/>
      <c r="I64" s="146" t="str">
        <v>Presenter Fees</v>
      </c>
    </row>
    <row r="65" spans="1:9">
      <c r="A65" s="146"/>
      <c r="B65" s="146"/>
      <c r="C65" s="146"/>
      <c r="D65" s="146"/>
      <c r="E65" s="146"/>
      <c r="F65" s="146"/>
      <c r="G65" s="146"/>
      <c r="H65" s="146"/>
      <c r="I65" s="146" t="str">
        <v>Print Advertising</v>
      </c>
    </row>
    <row r="66" spans="1:9">
      <c r="A66" s="146"/>
      <c r="B66" s="146"/>
      <c r="C66" s="146"/>
      <c r="D66" s="146"/>
      <c r="E66" s="146"/>
      <c r="F66" s="146"/>
      <c r="G66" s="146"/>
      <c r="H66" s="146"/>
      <c r="I66" s="146" t="str">
        <v>Production Crew</v>
      </c>
    </row>
    <row r="67" spans="1:9">
      <c r="A67" s="146"/>
      <c r="B67" s="146"/>
      <c r="C67" s="146"/>
      <c r="D67" s="146"/>
      <c r="E67" s="146"/>
      <c r="F67" s="146"/>
      <c r="G67" s="146"/>
      <c r="H67" s="146"/>
      <c r="I67" s="146" t="str">
        <v>Production Materials</v>
      </c>
    </row>
    <row r="68" spans="1:9">
      <c r="A68" s="146"/>
      <c r="B68" s="146"/>
      <c r="C68" s="146"/>
      <c r="D68" s="146"/>
      <c r="E68" s="146"/>
      <c r="F68" s="146"/>
      <c r="G68" s="146"/>
      <c r="H68" s="146"/>
      <c r="I68" s="146" t="str">
        <v>Program Manager</v>
      </c>
    </row>
    <row r="69" spans="1:9">
      <c r="A69" s="146"/>
      <c r="B69" s="146"/>
      <c r="C69" s="146"/>
      <c r="D69" s="146"/>
      <c r="E69" s="146"/>
      <c r="F69" s="146"/>
      <c r="G69" s="146"/>
      <c r="H69" s="146"/>
      <c r="I69" s="146" t="str">
        <v>Project Coordinator</v>
      </c>
    </row>
    <row r="70" spans="1:9">
      <c r="A70" s="146"/>
      <c r="B70" s="146"/>
      <c r="C70" s="146"/>
      <c r="D70" s="146"/>
      <c r="E70" s="146"/>
      <c r="F70" s="146"/>
      <c r="G70" s="146"/>
      <c r="H70" s="146"/>
      <c r="I70" s="146" t="str">
        <v>Project Manager</v>
      </c>
    </row>
    <row r="71" spans="1:9">
      <c r="A71" s="146"/>
      <c r="B71" s="146"/>
      <c r="C71" s="146"/>
      <c r="D71" s="146"/>
      <c r="E71" s="146"/>
      <c r="F71" s="146"/>
      <c r="G71" s="146"/>
      <c r="H71" s="146"/>
      <c r="I71" s="146" t="str">
        <v>Promotion</v>
      </c>
    </row>
    <row r="72" spans="1:9">
      <c r="A72" s="146"/>
      <c r="B72" s="146"/>
      <c r="C72" s="146"/>
      <c r="D72" s="146"/>
      <c r="E72" s="146"/>
      <c r="F72" s="146"/>
      <c r="G72" s="146"/>
      <c r="H72" s="146"/>
      <c r="I72" s="146" t="str">
        <v>Radio Advertising</v>
      </c>
    </row>
    <row r="73" spans="1:9">
      <c r="A73" s="146"/>
      <c r="B73" s="146"/>
      <c r="C73" s="146"/>
      <c r="D73" s="146"/>
      <c r="E73" s="146"/>
      <c r="F73" s="146"/>
      <c r="G73" s="146"/>
      <c r="H73" s="146"/>
      <c r="I73" s="146" t="str">
        <v>Registration Fees</v>
      </c>
    </row>
    <row r="74" spans="1:9">
      <c r="A74" s="146"/>
      <c r="B74" s="146"/>
      <c r="C74" s="146"/>
      <c r="D74" s="146"/>
      <c r="E74" s="146"/>
      <c r="F74" s="146"/>
      <c r="G74" s="146"/>
      <c r="H74" s="146"/>
      <c r="I74" s="146" t="str">
        <v>Royalties</v>
      </c>
    </row>
    <row r="75" spans="1:9">
      <c r="A75" s="146"/>
      <c r="B75" s="146"/>
      <c r="C75" s="146"/>
      <c r="D75" s="146"/>
      <c r="E75" s="146"/>
      <c r="F75" s="146"/>
      <c r="G75" s="146"/>
      <c r="H75" s="146"/>
      <c r="I75" s="146" t="str">
        <v>Security</v>
      </c>
    </row>
    <row r="76" spans="1:9">
      <c r="A76" s="146"/>
      <c r="B76" s="146"/>
      <c r="C76" s="146"/>
      <c r="D76" s="146"/>
      <c r="E76" s="146"/>
      <c r="F76" s="146"/>
      <c r="G76" s="146"/>
      <c r="H76" s="146"/>
      <c r="I76" s="146" t="str">
        <v>Signage</v>
      </c>
    </row>
    <row r="77" spans="1:9">
      <c r="A77" s="146"/>
      <c r="B77" s="146"/>
      <c r="C77" s="146"/>
      <c r="D77" s="146"/>
      <c r="E77" s="146"/>
      <c r="F77" s="146"/>
      <c r="G77" s="146"/>
      <c r="H77" s="146"/>
      <c r="I77" s="146" t="str">
        <v>Site Crew</v>
      </c>
    </row>
    <row r="78" spans="1:9">
      <c r="A78" s="146"/>
      <c r="B78" s="146"/>
      <c r="C78" s="146"/>
      <c r="D78" s="146"/>
      <c r="E78" s="146"/>
      <c r="F78" s="146"/>
      <c r="G78" s="146"/>
      <c r="H78" s="146"/>
      <c r="I78" s="146" t="str">
        <v>Social Media</v>
      </c>
    </row>
    <row r="79" spans="1:9">
      <c r="A79" s="146"/>
      <c r="B79" s="146"/>
      <c r="C79" s="146"/>
      <c r="D79" s="146"/>
      <c r="E79" s="146"/>
      <c r="F79" s="146"/>
      <c r="G79" s="146"/>
      <c r="H79" s="146"/>
      <c r="I79" s="146" t="str">
        <v>Software Subscriptions</v>
      </c>
    </row>
    <row r="80" spans="1:9">
      <c r="A80" s="146"/>
      <c r="B80" s="146"/>
      <c r="C80" s="146"/>
      <c r="D80" s="146"/>
      <c r="E80" s="146"/>
      <c r="F80" s="146"/>
      <c r="G80" s="146"/>
      <c r="H80" s="146"/>
      <c r="I80" s="146" t="str">
        <v>Sound Equipment</v>
      </c>
    </row>
    <row r="81" spans="1:9">
      <c r="A81" s="146"/>
      <c r="B81" s="146"/>
      <c r="C81" s="146"/>
      <c r="D81" s="146"/>
      <c r="E81" s="146"/>
      <c r="F81" s="146"/>
      <c r="G81" s="146"/>
      <c r="H81" s="146"/>
      <c r="I81" s="146" t="str">
        <v>Stage Management</v>
      </c>
    </row>
    <row r="82" spans="1:9">
      <c r="A82" s="146"/>
      <c r="B82" s="146"/>
      <c r="C82" s="146"/>
      <c r="D82" s="146"/>
      <c r="E82" s="146"/>
      <c r="F82" s="146"/>
      <c r="G82" s="146"/>
      <c r="H82" s="146"/>
      <c r="I82" s="146" t="str">
        <v>Stage Rental</v>
      </c>
    </row>
    <row r="83" spans="1:9">
      <c r="A83" s="146"/>
      <c r="B83" s="146"/>
      <c r="C83" s="146"/>
      <c r="D83" s="146"/>
      <c r="E83" s="146"/>
      <c r="F83" s="146"/>
      <c r="G83" s="146"/>
      <c r="H83" s="146"/>
      <c r="I83" s="146" t="str">
        <v>Storage</v>
      </c>
    </row>
    <row r="84" spans="1:9">
      <c r="A84" s="146"/>
      <c r="B84" s="146"/>
      <c r="C84" s="146"/>
      <c r="D84" s="146"/>
      <c r="E84" s="146"/>
      <c r="F84" s="146"/>
      <c r="G84" s="146"/>
      <c r="H84" s="146"/>
      <c r="I84" s="146" t="str">
        <v>Summer Student</v>
      </c>
    </row>
    <row r="85" spans="1:9">
      <c r="A85" s="146"/>
      <c r="B85" s="146"/>
      <c r="C85" s="146"/>
      <c r="D85" s="146"/>
      <c r="E85" s="146"/>
      <c r="F85" s="146"/>
      <c r="G85" s="146"/>
      <c r="H85" s="146"/>
      <c r="I85" s="146" t="str">
        <v>Tables &amp; Chairs</v>
      </c>
    </row>
    <row r="86" spans="1:9">
      <c r="A86" s="146"/>
      <c r="B86" s="146"/>
      <c r="C86" s="146"/>
      <c r="D86" s="146"/>
      <c r="E86" s="146"/>
      <c r="F86" s="146"/>
      <c r="G86" s="146"/>
      <c r="H86" s="146"/>
      <c r="I86" s="146" t="str">
        <v>Technical Staff</v>
      </c>
    </row>
    <row r="87" spans="1:9">
      <c r="A87" s="146"/>
      <c r="B87" s="146"/>
      <c r="C87" s="146"/>
      <c r="D87" s="146"/>
      <c r="E87" s="146"/>
      <c r="F87" s="146"/>
      <c r="G87" s="146"/>
      <c r="H87" s="146"/>
      <c r="I87" s="146" t="str">
        <v>Tents &amp; Structures</v>
      </c>
    </row>
    <row r="88" spans="1:9">
      <c r="A88" s="146"/>
      <c r="B88" s="146"/>
      <c r="C88" s="146"/>
      <c r="D88" s="146"/>
      <c r="E88" s="146"/>
      <c r="F88" s="146"/>
      <c r="G88" s="146"/>
      <c r="H88" s="146"/>
      <c r="I88" s="146" t="str">
        <v>Traffic Control</v>
      </c>
    </row>
    <row r="89" spans="1:9">
      <c r="A89" s="146"/>
      <c r="B89" s="146"/>
      <c r="C89" s="146"/>
      <c r="D89" s="146"/>
      <c r="E89" s="146"/>
      <c r="F89" s="146"/>
      <c r="G89" s="146"/>
      <c r="H89" s="146"/>
      <c r="I89" s="146" t="str">
        <v>Transportation</v>
      </c>
    </row>
    <row r="90" spans="1:9">
      <c r="A90" s="146"/>
      <c r="B90" s="146"/>
      <c r="C90" s="146"/>
      <c r="D90" s="146"/>
      <c r="E90" s="146"/>
      <c r="F90" s="146"/>
      <c r="G90" s="146"/>
      <c r="H90" s="146"/>
      <c r="I90" s="146" t="str">
        <v>Travel</v>
      </c>
    </row>
    <row r="91" spans="1:9">
      <c r="A91" s="146"/>
      <c r="B91" s="146"/>
      <c r="C91" s="146"/>
      <c r="D91" s="146"/>
      <c r="E91" s="146"/>
      <c r="F91" s="146"/>
      <c r="G91" s="146"/>
      <c r="H91" s="146"/>
      <c r="I91" s="146" t="str">
        <v>Utilities</v>
      </c>
    </row>
    <row r="92" spans="1:9">
      <c r="A92" s="146"/>
      <c r="B92" s="146"/>
      <c r="C92" s="146"/>
      <c r="D92" s="146"/>
      <c r="E92" s="146"/>
      <c r="F92" s="146"/>
      <c r="G92" s="146"/>
      <c r="H92" s="146"/>
      <c r="I92" s="146" t="str">
        <v>Venue Rental</v>
      </c>
    </row>
    <row r="93" spans="1:9">
      <c r="A93" s="146"/>
      <c r="B93" s="146"/>
      <c r="C93" s="146"/>
      <c r="D93" s="146"/>
      <c r="E93" s="146"/>
      <c r="F93" s="146"/>
      <c r="G93" s="146"/>
      <c r="H93" s="146"/>
      <c r="I93" s="146" t="str">
        <v>Videography</v>
      </c>
    </row>
    <row r="94" spans="1:9">
      <c r="A94" s="146"/>
      <c r="B94" s="146"/>
      <c r="C94" s="146"/>
      <c r="D94" s="146"/>
      <c r="E94" s="146"/>
      <c r="F94" s="146"/>
      <c r="G94" s="146"/>
      <c r="H94" s="146"/>
      <c r="I94" s="146" t="str">
        <v>Volunteer Apparel</v>
      </c>
    </row>
    <row r="95" spans="1:9">
      <c r="A95" s="146"/>
      <c r="B95" s="146"/>
      <c r="C95" s="146"/>
      <c r="D95" s="146"/>
      <c r="E95" s="146"/>
      <c r="F95" s="146"/>
      <c r="G95" s="146"/>
      <c r="H95" s="146"/>
      <c r="I95" s="146" t="str">
        <v>Volunteer Coordinator</v>
      </c>
    </row>
    <row r="96" spans="1:9">
      <c r="A96" s="146"/>
      <c r="B96" s="146"/>
      <c r="C96" s="146"/>
      <c r="D96" s="146"/>
      <c r="E96" s="146"/>
      <c r="F96" s="146"/>
      <c r="G96" s="146"/>
      <c r="H96" s="146"/>
      <c r="I96" s="146" t="str">
        <v>Volunteer Food</v>
      </c>
    </row>
    <row r="97" spans="1:9">
      <c r="A97" s="146"/>
      <c r="B97" s="146"/>
      <c r="C97" s="146"/>
      <c r="D97" s="146"/>
      <c r="E97" s="146"/>
      <c r="F97" s="146"/>
      <c r="G97" s="146"/>
      <c r="H97" s="146"/>
      <c r="I97" s="146" t="str">
        <v>Volunteer Recruitment Costs</v>
      </c>
    </row>
    <row r="98" spans="1:9">
      <c r="A98" s="146"/>
      <c r="B98" s="146"/>
      <c r="C98" s="146"/>
      <c r="D98" s="146"/>
      <c r="E98" s="146"/>
      <c r="F98" s="146"/>
      <c r="G98" s="146"/>
      <c r="H98" s="146"/>
      <c r="I98" s="146" t="str">
        <v>Waste Management</v>
      </c>
    </row>
    <row r="99" spans="1:9">
      <c r="A99" s="146"/>
      <c r="B99" s="146"/>
      <c r="C99" s="146"/>
      <c r="D99" s="146"/>
      <c r="E99" s="146"/>
      <c r="F99" s="146"/>
      <c r="G99" s="146"/>
      <c r="H99" s="146"/>
      <c r="I99" s="146" t="str">
        <v>Website</v>
      </c>
    </row>
    <row r="100" spans="1:9">
      <c r="A100" s="146"/>
      <c r="B100" s="146"/>
      <c r="C100" s="146"/>
      <c r="D100" s="146"/>
      <c r="E100" s="146"/>
      <c r="F100" s="146"/>
      <c r="G100" s="146"/>
      <c r="H100" s="146"/>
      <c r="I100" s="146" t="str">
        <v>Workshop Facilitator Fees</v>
      </c>
    </row>
  </sheetData>
  <sheetProtection sheet="1" objects="1" scenarios="1" selectLockedCells="1" selectUnlockedCells="1"/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A1F8-6183-4434-A31A-DC6F738349BA}">
  <dimension ref="A1:D33"/>
  <sheetViews>
    <sheetView workbookViewId="0">
      <selection activeCell="B17" sqref="B17"/>
    </sheetView>
  </sheetViews>
  <sheetFormatPr defaultRowHeight="14.45"/>
  <cols>
    <col min="1" max="1" width="37.85546875" customWidth="1"/>
    <col min="2" max="2" width="41.140625" customWidth="1"/>
  </cols>
  <sheetData>
    <row r="1" spans="1:4">
      <c r="A1" s="146" t="s">
        <v>185</v>
      </c>
      <c r="B1" s="151" t="s">
        <v>186</v>
      </c>
    </row>
    <row r="2" spans="1:4">
      <c r="A2" s="146" t="s">
        <v>187</v>
      </c>
      <c r="B2" s="152">
        <f ca="1">SUM('FPG Financial Report Template'!E124)</f>
        <v>0</v>
      </c>
    </row>
    <row r="3" spans="1:4">
      <c r="A3" s="146" t="s">
        <v>188</v>
      </c>
      <c r="B3" s="152">
        <f ca="1">SUM('FPG Financial Report Template'!E135)</f>
        <v>0</v>
      </c>
    </row>
    <row r="4" spans="1:4">
      <c r="A4" s="146" t="s">
        <v>189</v>
      </c>
      <c r="B4" s="152">
        <f ca="1">SUM('FPG Financial Report Template'!E146)</f>
        <v>0</v>
      </c>
    </row>
    <row r="5" spans="1:4">
      <c r="A5" s="146" t="s">
        <v>190</v>
      </c>
      <c r="B5" s="152">
        <f ca="1">SUM('FPG Financial Report Template'!E178)</f>
        <v>0</v>
      </c>
    </row>
    <row r="6" spans="1:4">
      <c r="A6" s="146" t="s">
        <v>191</v>
      </c>
      <c r="B6" s="152">
        <f ca="1">SUM('FPG Financial Report Template'!E189)</f>
        <v>0</v>
      </c>
    </row>
    <row r="7" spans="1:4">
      <c r="A7" s="146" t="s">
        <v>192</v>
      </c>
      <c r="B7" s="152">
        <f ca="1">SUM('FPG Financial Report Template'!E157)</f>
        <v>0</v>
      </c>
      <c r="D7" s="6"/>
    </row>
    <row r="8" spans="1:4">
      <c r="A8" s="146" t="s">
        <v>193</v>
      </c>
      <c r="B8" s="152">
        <f ca="1">SUM('FPG Financial Report Template'!E200)</f>
        <v>0</v>
      </c>
    </row>
    <row r="9" spans="1:4">
      <c r="A9" s="146" t="s">
        <v>194</v>
      </c>
      <c r="B9" s="152">
        <f ca="1">SUM('FPG Financial Report Template'!E7)</f>
        <v>0</v>
      </c>
    </row>
    <row r="10" spans="1:4">
      <c r="A10" s="146" t="s">
        <v>195</v>
      </c>
      <c r="B10" s="152">
        <f ca="1">SUM('FPG Financial Report Template'!E29)</f>
        <v>0</v>
      </c>
    </row>
    <row r="11" spans="1:4">
      <c r="A11" s="146" t="s">
        <v>196</v>
      </c>
      <c r="B11" s="152">
        <f ca="1">SUM('FPG Financial Report Template'!E51)</f>
        <v>0</v>
      </c>
    </row>
    <row r="12" spans="1:4">
      <c r="A12" s="146" t="s">
        <v>197</v>
      </c>
      <c r="B12" s="152">
        <f ca="1">SUM('FPG Financial Report Template'!E73)</f>
        <v>0</v>
      </c>
    </row>
    <row r="13" spans="1:4">
      <c r="A13" s="146" t="s">
        <v>198</v>
      </c>
      <c r="B13" s="152">
        <f ca="1">SUM('FPG Financial Report Template'!E95)</f>
        <v>0</v>
      </c>
    </row>
    <row r="14" spans="1:4">
      <c r="A14" s="146" t="s">
        <v>199</v>
      </c>
      <c r="B14" s="152">
        <f ca="1">SUM('FPG Financial Report Template'!E118)</f>
        <v>0</v>
      </c>
    </row>
    <row r="15" spans="1:4">
      <c r="A15" s="146" t="s">
        <v>200</v>
      </c>
      <c r="B15" s="152">
        <f ca="1">SUM('FPG Financial Report Template'!E119)</f>
        <v>0</v>
      </c>
    </row>
    <row r="16" spans="1:4">
      <c r="A16" s="146" t="s">
        <v>201</v>
      </c>
      <c r="B16" s="152">
        <f ca="1">'FPG Financial Report Template'!E117</f>
        <v>0</v>
      </c>
    </row>
    <row r="17" spans="1:2">
      <c r="A17" s="146" t="s">
        <v>202</v>
      </c>
      <c r="B17" s="152">
        <f ca="1">SUM('FPG Financial Report Template'!E207)</f>
        <v>0</v>
      </c>
    </row>
    <row r="18" spans="1:2">
      <c r="A18" s="146" t="s">
        <v>203</v>
      </c>
      <c r="B18" s="152">
        <f ca="1">SUM('FPG Financial Report Template'!F124)</f>
        <v>0</v>
      </c>
    </row>
    <row r="19" spans="1:2">
      <c r="A19" s="146" t="s">
        <v>204</v>
      </c>
      <c r="B19" s="152">
        <f ca="1">SUM('FPG Financial Report Template'!F135)</f>
        <v>0</v>
      </c>
    </row>
    <row r="20" spans="1:2">
      <c r="A20" s="146" t="s">
        <v>205</v>
      </c>
      <c r="B20" s="152">
        <f ca="1">SUM('FPG Financial Report Template'!F146)</f>
        <v>0</v>
      </c>
    </row>
    <row r="21" spans="1:2">
      <c r="A21" s="146" t="s">
        <v>206</v>
      </c>
      <c r="B21" s="152">
        <f ca="1">SUM('FPG Financial Report Template'!F178)</f>
        <v>0</v>
      </c>
    </row>
    <row r="22" spans="1:2">
      <c r="A22" s="146" t="s">
        <v>207</v>
      </c>
      <c r="B22" s="152">
        <f ca="1">SUM('FPG Financial Report Template'!F189)</f>
        <v>0</v>
      </c>
    </row>
    <row r="23" spans="1:2">
      <c r="A23" s="146" t="s">
        <v>208</v>
      </c>
      <c r="B23" s="152">
        <f ca="1">SUM('FPG Financial Report Template'!F201)</f>
        <v>0</v>
      </c>
    </row>
    <row r="24" spans="1:2">
      <c r="A24" s="146" t="s">
        <v>209</v>
      </c>
      <c r="B24" s="152">
        <f ca="1">SUM('FPG Financial Report Template'!F200)</f>
        <v>0</v>
      </c>
    </row>
    <row r="25" spans="1:2">
      <c r="A25" s="146" t="s">
        <v>210</v>
      </c>
      <c r="B25" s="152">
        <f ca="1">SUM('FPG Financial Report Template'!F7)</f>
        <v>0</v>
      </c>
    </row>
    <row r="26" spans="1:2">
      <c r="A26" s="146" t="s">
        <v>211</v>
      </c>
      <c r="B26" s="152">
        <f ca="1">SUM('FPG Financial Report Template'!F29)</f>
        <v>0</v>
      </c>
    </row>
    <row r="27" spans="1:2">
      <c r="A27" s="146" t="s">
        <v>212</v>
      </c>
      <c r="B27" s="152">
        <f ca="1">SUM('FPG Financial Report Template'!F73)</f>
        <v>0</v>
      </c>
    </row>
    <row r="28" spans="1:2">
      <c r="A28" s="146" t="s">
        <v>213</v>
      </c>
      <c r="B28" s="152">
        <f ca="1">SUM('FPG Financial Report Template'!F95)</f>
        <v>0</v>
      </c>
    </row>
    <row r="29" spans="1:2">
      <c r="A29" s="146" t="s">
        <v>214</v>
      </c>
      <c r="B29" s="152">
        <f ca="1">SUM('FPG Financial Report Template'!F118)</f>
        <v>0</v>
      </c>
    </row>
    <row r="30" spans="1:2">
      <c r="A30" s="146" t="s">
        <v>215</v>
      </c>
      <c r="B30" s="152">
        <f ca="1">SUM('FPG Financial Report Template'!F119)</f>
        <v>0</v>
      </c>
    </row>
    <row r="31" spans="1:2">
      <c r="A31" s="146" t="s">
        <v>216</v>
      </c>
      <c r="B31" s="152">
        <f ca="1">'FPG Financial Report Template'!F117</f>
        <v>0</v>
      </c>
    </row>
    <row r="32" spans="1:2">
      <c r="A32" s="146" t="s">
        <v>217</v>
      </c>
      <c r="B32" s="152">
        <f ca="1">SUM('FPG Financial Report Template'!F207)</f>
        <v>0</v>
      </c>
    </row>
    <row r="33" spans="1:2">
      <c r="A33" s="146" t="s">
        <v>218</v>
      </c>
      <c r="B33" s="152">
        <f>'FPG Financial Report Template'!F4</f>
        <v>0</v>
      </c>
    </row>
  </sheetData>
  <sheetProtection sheet="1" objects="1" scenarios="1" selectLockedCells="1" selectUnlockedCells="1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2FB532D2190429938337FA95BC3F7" ma:contentTypeVersion="23" ma:contentTypeDescription="Create a new document." ma:contentTypeScope="" ma:versionID="7337bac9319c2b433704f687d7be191e">
  <xsd:schema xmlns:xsd="http://www.w3.org/2001/XMLSchema" xmlns:xs="http://www.w3.org/2001/XMLSchema" xmlns:p="http://schemas.microsoft.com/office/2006/metadata/properties" xmlns:ns1="http://schemas.microsoft.com/sharepoint/v3" xmlns:ns2="54795197-8420-44ea-9eac-f5ec0552f17e" xmlns:ns3="938a5d29-46be-4790-a425-9d80ce69cd04" targetNamespace="http://schemas.microsoft.com/office/2006/metadata/properties" ma:root="true" ma:fieldsID="f27672ac48ef64cbe704108c1629609c" ns1:_="" ns2:_="" ns3:_="">
    <xsd:import namespace="http://schemas.microsoft.com/sharepoint/v3"/>
    <xsd:import namespace="54795197-8420-44ea-9eac-f5ec0552f17e"/>
    <xsd:import namespace="938a5d29-46be-4790-a425-9d80ce69cd0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2:Test" minOccurs="0"/>
                <xsd:element ref="ns1:_ip_UnifiedCompliancePolicyProperties" minOccurs="0"/>
                <xsd:element ref="ns1:_ip_UnifiedCompliancePolicyUIAc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95197-8420-44ea-9eac-f5ec0552f17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ca3d783-552c-40a5-9fde-381f0fa150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Comments" ma:format="Dropdown" ma:internalName="Sign_x002d_off_x0020_statu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" ma:index="24" nillable="true" ma:displayName="Test" ma:format="Dropdown" ma:internalName="Test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a5d29-46be-4790-a425-9d80ce69cd0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571e5c-2e0e-4905-ad1c-06d0a6a54fff}" ma:internalName="TaxCatchAll" ma:showField="CatchAllData" ma:web="938a5d29-46be-4790-a425-9d80ce69cd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8a5d29-46be-4790-a425-9d80ce69cd04" xsi:nil="true"/>
    <lcf76f155ced4ddcb4097134ff3c332f xmlns="54795197-8420-44ea-9eac-f5ec0552f17e">
      <Terms xmlns="http://schemas.microsoft.com/office/infopath/2007/PartnerControls"/>
    </lcf76f155ced4ddcb4097134ff3c332f>
    <_Flow_SignoffStatus xmlns="54795197-8420-44ea-9eac-f5ec0552f17e" xsi:nil="true"/>
    <Test xmlns="54795197-8420-44ea-9eac-f5ec0552f17e" xsi:nil="true"/>
    <_ip_UnifiedCompliancePolicyUIAction xmlns="http://schemas.microsoft.com/sharepoint/v3" xsi:nil="true"/>
    <_ip_UnifiedCompliancePolicyProperties xmlns="http://schemas.microsoft.com/sharepoint/v3" xsi:nil="true"/>
    <Notes xmlns="54795197-8420-44ea-9eac-f5ec0552f17e" xsi:nil="true"/>
  </documentManagement>
</p:properties>
</file>

<file path=customXml/itemProps1.xml><?xml version="1.0" encoding="utf-8"?>
<ds:datastoreItem xmlns:ds="http://schemas.openxmlformats.org/officeDocument/2006/customXml" ds:itemID="{453BAC5A-4B1B-4584-AC59-986FE7DB17B2}"/>
</file>

<file path=customXml/itemProps2.xml><?xml version="1.0" encoding="utf-8"?>
<ds:datastoreItem xmlns:ds="http://schemas.openxmlformats.org/officeDocument/2006/customXml" ds:itemID="{7443B139-8845-47C3-B0AA-20BA851FFBD8}"/>
</file>

<file path=customXml/itemProps3.xml><?xml version="1.0" encoding="utf-8"?>
<ds:datastoreItem xmlns:ds="http://schemas.openxmlformats.org/officeDocument/2006/customXml" ds:itemID="{3ED9EA49-7FCC-4A5F-BFB1-CCFA85DCF87E}"/>
</file>

<file path=docMetadata/LabelInfo.xml><?xml version="1.0" encoding="utf-8"?>
<clbl:labelList xmlns:clbl="http://schemas.microsoft.com/office/2020/mipLabelMetadata">
  <clbl:label id="{d7098116-c6e8-4d2a-89ee-db15b6c23375}" enabled="0" method="" siteId="{d7098116-c6e8-4d2a-89ee-db15b6c233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Walker-Collins</dc:creator>
  <cp:keywords/>
  <dc:description/>
  <cp:lastModifiedBy/>
  <cp:revision/>
  <dcterms:created xsi:type="dcterms:W3CDTF">2021-10-27T22:43:08Z</dcterms:created>
  <dcterms:modified xsi:type="dcterms:W3CDTF">2026-09-28T22:50:52Z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0x010100B0D2FB532D2190429938337FA95BC3F7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nc861f9025024a1bb35dedbd164433a6">
    <vt:lpwstr/>
  </property>
  <property fmtid="{D5CDD505-2E9C-101B-9397-08002B2CF9AE}" pid="6" name="eda931e99ff74fba90be6e35399363e0">
    <vt:lpwstr/>
  </property>
  <property fmtid="{D5CDD505-2E9C-101B-9397-08002B2CF9AE}" pid="7" name="h943521235f34932b770bbba498c31e2">
    <vt:lpwstr/>
  </property>
  <property fmtid="{D5CDD505-2E9C-101B-9397-08002B2CF9AE}" pid="8" name="cvDocType">
    <vt:lpwstr/>
  </property>
  <property fmtid="{D5CDD505-2E9C-101B-9397-08002B2CF9AE}" pid="9" name="cvOwner">
    <vt:lpwstr/>
  </property>
  <property fmtid="{D5CDD505-2E9C-101B-9397-08002B2CF9AE}" pid="10" name="cvRecordClass">
    <vt:lpwstr/>
  </property>
  <property fmtid="{D5CDD505-2E9C-101B-9397-08002B2CF9AE}" pid="11" name="cvFunction">
    <vt:lpwstr/>
  </property>
  <property fmtid="{D5CDD505-2E9C-101B-9397-08002B2CF9AE}" pid="12" name="c0c5b910432c4ca1ae64ab873171620a">
    <vt:lpwstr/>
  </property>
  <property fmtid="{D5CDD505-2E9C-101B-9397-08002B2CF9AE}" pid="13" name="cvYear">
    <vt:lpwstr/>
  </property>
  <property fmtid="{D5CDD505-2E9C-101B-9397-08002B2CF9AE}" pid="14" name="af76b15c986f4c3986263cca70af9c04">
    <vt:lpwstr/>
  </property>
</Properties>
</file>